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Приложение 2 V2" sheetId="2" r:id="rId1"/>
  </sheets>
  <calcPr calcId="125725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33" i="2"/>
  <c r="F33"/>
  <c r="G32"/>
  <c r="F32"/>
  <c r="E31"/>
  <c r="D31"/>
  <c r="G30"/>
  <c r="F30"/>
  <c r="G29"/>
  <c r="F29"/>
  <c r="G28"/>
  <c r="F28"/>
  <c r="E27"/>
  <c r="D27"/>
  <c r="F27" s="1"/>
  <c r="G26"/>
  <c r="F26"/>
  <c r="G25"/>
  <c r="F25"/>
  <c r="F24"/>
  <c r="E24"/>
  <c r="D24"/>
  <c r="G23"/>
  <c r="F23"/>
  <c r="G22"/>
  <c r="F22"/>
  <c r="E21"/>
  <c r="E20" s="1"/>
  <c r="D21"/>
  <c r="G19"/>
  <c r="F19"/>
  <c r="G16"/>
  <c r="F16"/>
  <c r="G12"/>
  <c r="F12"/>
  <c r="G11"/>
  <c r="F11"/>
  <c r="E10"/>
  <c r="E15" s="1"/>
  <c r="D10"/>
  <c r="G9"/>
  <c r="F9"/>
  <c r="G8"/>
  <c r="F8"/>
  <c r="E7"/>
  <c r="D7"/>
  <c r="D14" s="1"/>
  <c r="F10" l="1"/>
  <c r="F21"/>
  <c r="F7"/>
  <c r="D20"/>
  <c r="G20" s="1"/>
  <c r="F31"/>
  <c r="G21"/>
  <c r="G10"/>
  <c r="G27"/>
  <c r="G31"/>
  <c r="G24"/>
  <c r="D15"/>
  <c r="G15" s="1"/>
  <c r="F20"/>
  <c r="E6"/>
  <c r="E14"/>
  <c r="G14" s="1"/>
  <c r="D6"/>
  <c r="G7"/>
  <c r="F15" l="1"/>
  <c r="F14"/>
  <c r="E18"/>
  <c r="E13"/>
  <c r="E17"/>
  <c r="D18"/>
  <c r="G6"/>
  <c r="D17"/>
  <c r="F6"/>
  <c r="D13"/>
  <c r="F18" l="1"/>
  <c r="G18"/>
  <c r="G17"/>
  <c r="F17"/>
  <c r="F13"/>
  <c r="G13"/>
</calcChain>
</file>

<file path=xl/sharedStrings.xml><?xml version="1.0" encoding="utf-8"?>
<sst xmlns="http://schemas.openxmlformats.org/spreadsheetml/2006/main" count="93" uniqueCount="62">
  <si>
    <t xml:space="preserve">  </t>
  </si>
  <si>
    <t>№ п/п</t>
  </si>
  <si>
    <t>Наименование показателя</t>
  </si>
  <si>
    <t>Единица измерения</t>
  </si>
  <si>
    <t>Период текущего года</t>
  </si>
  <si>
    <t>Период прошлого года</t>
  </si>
  <si>
    <t>Динамика в абсолютном выражении</t>
  </si>
  <si>
    <t>Динамика в % выражении</t>
  </si>
  <si>
    <t>Количество субъектов малого и среднего  предпринимательства</t>
  </si>
  <si>
    <t>единиц</t>
  </si>
  <si>
    <t>1.1</t>
  </si>
  <si>
    <t>средние предприятия-всего</t>
  </si>
  <si>
    <t>1.1.1</t>
  </si>
  <si>
    <t>юридические лица</t>
  </si>
  <si>
    <t>1.1.2</t>
  </si>
  <si>
    <t>индивидуальные предприниматели</t>
  </si>
  <si>
    <t>1.2</t>
  </si>
  <si>
    <t>малые предприятия - всего</t>
  </si>
  <si>
    <t>1.2.1</t>
  </si>
  <si>
    <t>1.2.2</t>
  </si>
  <si>
    <t>2</t>
  </si>
  <si>
    <r>
      <rPr>
        <b/>
        <sz val="12"/>
        <rFont val="Times New Roman"/>
        <family val="1"/>
        <charset val="204"/>
      </rPr>
      <t xml:space="preserve">Доля субъектов малого и среднего предпринимательства в общем количестве хозяйствующих субъектов </t>
    </r>
    <r>
      <rPr>
        <sz val="12"/>
        <rFont val="Times New Roman"/>
        <family val="1"/>
        <charset val="204"/>
      </rPr>
      <t>муниципального района, городского округа</t>
    </r>
  </si>
  <si>
    <t>%</t>
  </si>
  <si>
    <t>2.1</t>
  </si>
  <si>
    <t>доля количества  субъектов среднего предпринимательства</t>
  </si>
  <si>
    <t>2.2</t>
  </si>
  <si>
    <t>доля количества  субъектов малого предпринимательства</t>
  </si>
  <si>
    <t>3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</si>
  <si>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10 000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</si>
  <si>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4</t>
  </si>
  <si>
    <r>
      <rPr>
        <b/>
        <sz val="12"/>
        <rFont val="Times New Roman"/>
        <family val="1"/>
        <charset val="204"/>
      </rPr>
      <t xml:space="preserve">Количество субъектов малого и среднего предпринимательства в расчете на 1 000 человек населения </t>
    </r>
    <r>
      <rPr>
        <sz val="12"/>
        <rFont val="Times New Roman"/>
        <family val="1"/>
        <charset val="204"/>
      </rPr>
      <t xml:space="preserve">муниципального района, городского округа </t>
    </r>
  </si>
  <si>
    <t>5</t>
  </si>
  <si>
    <r>
      <rPr>
        <b/>
        <sz val="12"/>
        <rFont val="Times New Roman"/>
        <family val="1"/>
        <charset val="204"/>
      </rPr>
      <t xml:space="preserve">Количество всех хозяйствующих субъектов </t>
    </r>
    <r>
      <rPr>
        <sz val="12"/>
        <rFont val="Times New Roman"/>
        <family val="1"/>
        <charset val="204"/>
      </rPr>
      <t xml:space="preserve">в муниципальном районе, городском округе </t>
    </r>
  </si>
  <si>
    <t>6</t>
  </si>
  <si>
    <t>человек</t>
  </si>
  <si>
    <t>7</t>
  </si>
  <si>
    <t>7.1</t>
  </si>
  <si>
    <t>7.2</t>
  </si>
  <si>
    <t>8</t>
  </si>
  <si>
    <t>9</t>
  </si>
  <si>
    <r>
      <rPr>
        <b/>
        <sz val="12"/>
        <rFont val="Times New Roman"/>
        <family val="1"/>
        <charset val="204"/>
      </rPr>
      <t xml:space="preserve">Численность постоянного населения </t>
    </r>
    <r>
      <rPr>
        <sz val="12"/>
        <rFont val="Times New Roman"/>
        <family val="1"/>
        <charset val="204"/>
      </rPr>
      <t>муниципального района, городского округа (на конец года)</t>
    </r>
  </si>
  <si>
    <t>Общий объем всех расходов бюджета муниципального района, городского округа</t>
  </si>
  <si>
    <t>рублей</t>
  </si>
  <si>
    <t>фактические расходы на развитие субъектов малого и среднего предпринимательства (в рамках муниципальной программы (подпрограммы) развития малого и среднего предпринимательства)</t>
  </si>
  <si>
    <t>фактические средства бюджета муниципального района, городского округа (местный бюджет без учета краевых и федеральных средств)</t>
  </si>
  <si>
    <t>фактические средства краевого и федерального бюджетов (софинансирование)</t>
  </si>
  <si>
    <t>Количество вновь созданных субъектов малого и среднего  предпринимательства - всего</t>
  </si>
  <si>
    <t>вновь созданные средние предприятия — всего</t>
  </si>
  <si>
    <t>7.1.1</t>
  </si>
  <si>
    <t>7.1.2</t>
  </si>
  <si>
    <t>вновь созданные малые предприятия — всего</t>
  </si>
  <si>
    <t>7.2.1</t>
  </si>
  <si>
    <t>7.2.2</t>
  </si>
  <si>
    <t>Среднесписочная численность работников субъектов малого и среднего предпринимательства - юридических лиц</t>
  </si>
  <si>
    <t>8.1</t>
  </si>
  <si>
    <t>средних предприятий юридических лиц</t>
  </si>
  <si>
    <t>8.2</t>
  </si>
  <si>
    <r>
      <rPr>
        <sz val="12"/>
        <rFont val="Times New Roman"/>
        <family val="1"/>
        <charset val="204"/>
      </rPr>
      <t>малых предприятий</t>
    </r>
    <r>
      <rPr>
        <sz val="12"/>
        <rFont val="Times New Roman"/>
        <family val="1"/>
        <charset val="1"/>
      </rPr>
      <t xml:space="preserve"> юридических лиц</t>
    </r>
  </si>
  <si>
    <t>9.1</t>
  </si>
  <si>
    <t>9.1.1</t>
  </si>
  <si>
    <t>9.1.2</t>
  </si>
  <si>
    <t>Динамика развития малого и среднего предпринимательства в Белореченском районе  по итогам 3 квартала 2023 года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</si>
</sst>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13">
    <font>
      <sz val="9"/>
      <name val="Arial"/>
      <family val="2"/>
      <charset val="204"/>
    </font>
    <font>
      <sz val="8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  <charset val="1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i/>
      <sz val="14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top" wrapText="1"/>
    </xf>
  </cellStyleXfs>
  <cellXfs count="40">
    <xf numFmtId="0" fontId="0" fillId="0" borderId="0" xfId="0">
      <alignment vertical="top" wrapText="1"/>
    </xf>
    <xf numFmtId="1" fontId="1" fillId="0" borderId="0" xfId="0" applyNumberFormat="1" applyFont="1" applyAlignment="1" applyProtection="1"/>
    <xf numFmtId="0" fontId="2" fillId="0" borderId="0" xfId="0" applyFont="1" applyAlignment="1">
      <alignment horizontal="center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 wrapText="1"/>
    </xf>
    <xf numFmtId="1" fontId="3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wrapText="1"/>
    </xf>
    <xf numFmtId="3" fontId="6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0" fontId="6" fillId="0" borderId="1" xfId="0" applyNumberFormat="1" applyFont="1" applyBorder="1" applyAlignment="1" applyProtection="1">
      <alignment horizontal="center" vertical="center"/>
    </xf>
    <xf numFmtId="1" fontId="7" fillId="0" borderId="1" xfId="0" applyNumberFormat="1" applyFont="1" applyBorder="1" applyAlignment="1" applyProtection="1">
      <alignment horizontal="left" vertical="top" wrapText="1" indent="4"/>
    </xf>
    <xf numFmtId="1" fontId="7" fillId="0" borderId="1" xfId="0" applyNumberFormat="1" applyFont="1" applyBorder="1" applyAlignment="1" applyProtection="1">
      <alignment horizontal="center" vertical="center" wrapText="1"/>
    </xf>
    <xf numFmtId="1" fontId="8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vertical="top" wrapText="1" indent="8"/>
    </xf>
    <xf numFmtId="1" fontId="4" fillId="0" borderId="1" xfId="0" applyNumberFormat="1" applyFont="1" applyBorder="1" applyAlignment="1" applyProtection="1">
      <alignment horizontal="center" vertical="center" wrapText="1"/>
    </xf>
    <xf numFmtId="3" fontId="9" fillId="0" borderId="1" xfId="0" applyNumberFormat="1" applyFont="1" applyBorder="1" applyAlignment="1" applyProtection="1">
      <alignment horizontal="center" vertical="center"/>
      <protection locked="0"/>
    </xf>
    <xf numFmtId="3" fontId="8" fillId="0" borderId="1" xfId="0" applyNumberFormat="1" applyFont="1" applyBorder="1" applyAlignment="1" applyProtection="1">
      <alignment horizontal="center" vertical="center"/>
    </xf>
    <xf numFmtId="165" fontId="6" fillId="0" borderId="1" xfId="0" applyNumberFormat="1" applyFont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left" wrapText="1" indent="4"/>
    </xf>
    <xf numFmtId="165" fontId="9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left" wrapText="1"/>
    </xf>
    <xf numFmtId="1" fontId="3" fillId="0" borderId="1" xfId="0" applyNumberFormat="1" applyFont="1" applyBorder="1" applyAlignment="1" applyProtection="1">
      <alignment vertical="top" wrapText="1"/>
    </xf>
    <xf numFmtId="165" fontId="9" fillId="0" borderId="1" xfId="0" applyNumberFormat="1" applyFont="1" applyBorder="1" applyAlignment="1" applyProtection="1">
      <alignment horizontal="center" vertical="center"/>
      <protection locked="0"/>
    </xf>
    <xf numFmtId="164" fontId="9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wrapText="1"/>
    </xf>
    <xf numFmtId="0" fontId="3" fillId="0" borderId="1" xfId="0" applyFont="1" applyBorder="1" applyAlignment="1" applyProtection="1">
      <alignment horizontal="center" vertical="center" wrapText="1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3" fontId="6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wrapText="1" indent="4"/>
    </xf>
    <xf numFmtId="0" fontId="3" fillId="0" borderId="1" xfId="0" applyFont="1" applyBorder="1" applyAlignment="1" applyProtection="1">
      <alignment horizontal="left" wrapText="1" indent="8"/>
    </xf>
    <xf numFmtId="3" fontId="9" fillId="0" borderId="0" xfId="0" applyNumberFormat="1" applyFont="1" applyBorder="1" applyAlignment="1" applyProtection="1">
      <alignment horizontal="center" vertical="center"/>
      <protection locked="0"/>
    </xf>
    <xf numFmtId="1" fontId="10" fillId="0" borderId="0" xfId="0" applyNumberFormat="1" applyFont="1" applyAlignment="1" applyProtection="1">
      <protection locked="0"/>
    </xf>
    <xf numFmtId="1" fontId="10" fillId="0" borderId="0" xfId="0" applyNumberFormat="1" applyFont="1" applyAlignment="1" applyProtection="1">
      <alignment horizontal="center" vertical="center"/>
      <protection locked="0"/>
    </xf>
    <xf numFmtId="1" fontId="11" fillId="0" borderId="1" xfId="0" applyNumberFormat="1" applyFont="1" applyBorder="1" applyAlignment="1" applyProtection="1">
      <alignment vertical="top" wrapText="1"/>
    </xf>
    <xf numFmtId="0" fontId="12" fillId="0" borderId="0" xfId="0" applyFont="1" applyAlignment="1">
      <alignment horizontal="center" vertical="center" wrapText="1"/>
    </xf>
    <xf numFmtId="1" fontId="3" fillId="0" borderId="0" xfId="0" applyNumberFormat="1" applyFont="1" applyBorder="1" applyAlignment="1" applyProtection="1">
      <alignment horizontal="center"/>
      <protection locked="0"/>
    </xf>
    <xf numFmtId="1" fontId="4" fillId="0" borderId="0" xfId="0" applyNumberFormat="1" applyFont="1" applyBorder="1" applyAlignment="1" applyProtection="1">
      <alignment horizontal="center" wrapText="1"/>
      <protection locked="0"/>
    </xf>
    <xf numFmtId="1" fontId="4" fillId="0" borderId="0" xfId="0" applyNumberFormat="1" applyFont="1" applyBorder="1" applyAlignment="1" applyProtection="1">
      <alignment horizontal="center" wrapText="1"/>
    </xf>
  </cellXfs>
  <cellStyles count="1">
    <cellStyle name="Обычный" xfId="0" builtinId="0"/>
  </cellStyles>
  <dxfs count="4"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fill>
        <patternFill>
          <bgColor rgb="FFFFCC00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name val="Arial"/>
      </font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34"/>
  <sheetViews>
    <sheetView tabSelected="1" zoomScaleNormal="100" workbookViewId="0">
      <selection activeCell="B3" sqref="B3:F3"/>
    </sheetView>
  </sheetViews>
  <sheetFormatPr defaultColWidth="16.28515625" defaultRowHeight="12"/>
  <cols>
    <col min="1" max="1" width="8" customWidth="1" collapsed="1"/>
    <col min="2" max="2" width="86.42578125" customWidth="1" collapsed="1"/>
    <col min="3" max="3" width="10.7109375" customWidth="1" collapsed="1"/>
    <col min="4" max="5" width="22.42578125" customWidth="1" collapsed="1"/>
    <col min="6" max="7" width="17.85546875" customWidth="1" collapsed="1"/>
  </cols>
  <sheetData>
    <row r="1" spans="1:7">
      <c r="B1" s="1"/>
      <c r="C1" s="1"/>
      <c r="D1" s="1"/>
      <c r="E1" s="1"/>
      <c r="F1" s="2" t="s">
        <v>0</v>
      </c>
      <c r="G1" s="2" t="s">
        <v>0</v>
      </c>
    </row>
    <row r="2" spans="1:7" ht="15.75">
      <c r="B2" s="37"/>
      <c r="C2" s="37"/>
      <c r="D2" s="37"/>
      <c r="E2" s="37"/>
      <c r="F2" s="37"/>
      <c r="G2" s="3"/>
    </row>
    <row r="3" spans="1:7" ht="45.75" customHeight="1">
      <c r="B3" s="38" t="s">
        <v>61</v>
      </c>
      <c r="C3" s="38"/>
      <c r="D3" s="38"/>
      <c r="E3" s="38"/>
      <c r="F3" s="38"/>
      <c r="G3" s="4"/>
    </row>
    <row r="4" spans="1:7" ht="15" customHeight="1">
      <c r="B4" s="39"/>
      <c r="C4" s="39"/>
      <c r="D4" s="39"/>
      <c r="E4" s="39"/>
      <c r="F4" s="39"/>
      <c r="G4" s="5"/>
    </row>
    <row r="5" spans="1:7" ht="47.25">
      <c r="A5" s="6" t="s">
        <v>1</v>
      </c>
      <c r="B5" s="6" t="s">
        <v>2</v>
      </c>
      <c r="C5" s="6" t="s">
        <v>3</v>
      </c>
      <c r="D5" s="6" t="s">
        <v>4</v>
      </c>
      <c r="E5" s="6" t="s">
        <v>5</v>
      </c>
      <c r="F5" s="6" t="s">
        <v>6</v>
      </c>
      <c r="G5" s="6" t="s">
        <v>7</v>
      </c>
    </row>
    <row r="6" spans="1:7" ht="18.75">
      <c r="A6" s="7">
        <v>1</v>
      </c>
      <c r="B6" s="8" t="s">
        <v>8</v>
      </c>
      <c r="C6" s="6" t="s">
        <v>9</v>
      </c>
      <c r="D6" s="9">
        <f>D7+D10</f>
        <v>4119</v>
      </c>
      <c r="E6" s="9">
        <f>E7+E10</f>
        <v>3929</v>
      </c>
      <c r="F6" s="10">
        <f t="shared" ref="F6:F33" si="0">D6-E6</f>
        <v>190</v>
      </c>
      <c r="G6" s="11">
        <f t="shared" ref="G6:G33" si="1">D6/E6-1</f>
        <v>4.835836090608292E-2</v>
      </c>
    </row>
    <row r="7" spans="1:7" ht="19.5">
      <c r="A7" s="7" t="s">
        <v>10</v>
      </c>
      <c r="B7" s="12" t="s">
        <v>11</v>
      </c>
      <c r="C7" s="13" t="s">
        <v>9</v>
      </c>
      <c r="D7" s="14">
        <f>D8+D9</f>
        <v>8</v>
      </c>
      <c r="E7" s="14">
        <f>E8+E9</f>
        <v>7</v>
      </c>
      <c r="F7" s="10">
        <f t="shared" si="0"/>
        <v>1</v>
      </c>
      <c r="G7" s="11">
        <f t="shared" si="1"/>
        <v>0.14285714285714279</v>
      </c>
    </row>
    <row r="8" spans="1:7" ht="18.75">
      <c r="A8" s="7" t="s">
        <v>12</v>
      </c>
      <c r="B8" s="15" t="s">
        <v>13</v>
      </c>
      <c r="C8" s="16" t="s">
        <v>9</v>
      </c>
      <c r="D8" s="17">
        <v>8</v>
      </c>
      <c r="E8" s="17">
        <v>7</v>
      </c>
      <c r="F8" s="10">
        <f t="shared" si="0"/>
        <v>1</v>
      </c>
      <c r="G8" s="11">
        <f t="shared" si="1"/>
        <v>0.14285714285714279</v>
      </c>
    </row>
    <row r="9" spans="1:7" ht="18.75">
      <c r="A9" s="7" t="s">
        <v>14</v>
      </c>
      <c r="B9" s="15" t="s">
        <v>15</v>
      </c>
      <c r="C9" s="16" t="s">
        <v>9</v>
      </c>
      <c r="D9" s="17">
        <v>0</v>
      </c>
      <c r="E9" s="17">
        <v>0</v>
      </c>
      <c r="F9" s="10">
        <f t="shared" si="0"/>
        <v>0</v>
      </c>
      <c r="G9" s="11" t="e">
        <f t="shared" si="1"/>
        <v>#DIV/0!</v>
      </c>
    </row>
    <row r="10" spans="1:7" ht="17.45" customHeight="1">
      <c r="A10" s="7" t="s">
        <v>16</v>
      </c>
      <c r="B10" s="12" t="s">
        <v>17</v>
      </c>
      <c r="C10" s="13" t="s">
        <v>9</v>
      </c>
      <c r="D10" s="18">
        <f>D11+D12</f>
        <v>4111</v>
      </c>
      <c r="E10" s="18">
        <f>E11+E12</f>
        <v>3922</v>
      </c>
      <c r="F10" s="10">
        <f t="shared" si="0"/>
        <v>189</v>
      </c>
      <c r="G10" s="11">
        <f t="shared" si="1"/>
        <v>4.8189699133095454E-2</v>
      </c>
    </row>
    <row r="11" spans="1:7" ht="36.950000000000003" customHeight="1">
      <c r="A11" s="7" t="s">
        <v>18</v>
      </c>
      <c r="B11" s="15" t="s">
        <v>13</v>
      </c>
      <c r="C11" s="16" t="s">
        <v>9</v>
      </c>
      <c r="D11" s="17">
        <v>742</v>
      </c>
      <c r="E11" s="17">
        <v>760</v>
      </c>
      <c r="F11" s="10">
        <f t="shared" si="0"/>
        <v>-18</v>
      </c>
      <c r="G11" s="11">
        <f t="shared" si="1"/>
        <v>-2.3684210526315752E-2</v>
      </c>
    </row>
    <row r="12" spans="1:7" ht="18.75">
      <c r="A12" s="7" t="s">
        <v>19</v>
      </c>
      <c r="B12" s="15" t="s">
        <v>15</v>
      </c>
      <c r="C12" s="16" t="s">
        <v>9</v>
      </c>
      <c r="D12" s="17">
        <v>3369</v>
      </c>
      <c r="E12" s="17">
        <v>3162</v>
      </c>
      <c r="F12" s="10">
        <f t="shared" si="0"/>
        <v>207</v>
      </c>
      <c r="G12" s="11">
        <f t="shared" si="1"/>
        <v>6.5464895635673592E-2</v>
      </c>
    </row>
    <row r="13" spans="1:7" ht="31.5">
      <c r="A13" s="7" t="s">
        <v>20</v>
      </c>
      <c r="B13" s="8" t="s">
        <v>21</v>
      </c>
      <c r="C13" s="6" t="s">
        <v>22</v>
      </c>
      <c r="D13" s="19">
        <f>D6/D16*100</f>
        <v>86.442812172088139</v>
      </c>
      <c r="E13" s="19">
        <f>E6/E16*100</f>
        <v>87.194851309365291</v>
      </c>
      <c r="F13" s="10">
        <f t="shared" si="0"/>
        <v>-0.75203913727715133</v>
      </c>
      <c r="G13" s="11">
        <f t="shared" si="1"/>
        <v>-8.624811281676914E-3</v>
      </c>
    </row>
    <row r="14" spans="1:7" ht="29.85" customHeight="1">
      <c r="A14" s="7" t="s">
        <v>23</v>
      </c>
      <c r="B14" s="20" t="s">
        <v>24</v>
      </c>
      <c r="C14" s="16" t="s">
        <v>22</v>
      </c>
      <c r="D14" s="21">
        <f>D7/D16*100</f>
        <v>0.16789087093389296</v>
      </c>
      <c r="E14" s="21">
        <f>E7/E16*100</f>
        <v>0.15534842432312471</v>
      </c>
      <c r="F14" s="10">
        <f t="shared" si="0"/>
        <v>1.2542446610768254E-2</v>
      </c>
      <c r="G14" s="11">
        <f t="shared" si="1"/>
        <v>8.0737520611602553E-2</v>
      </c>
    </row>
    <row r="15" spans="1:7" ht="27.6" customHeight="1">
      <c r="A15" s="7" t="s">
        <v>25</v>
      </c>
      <c r="B15" s="20" t="s">
        <v>26</v>
      </c>
      <c r="C15" s="16" t="s">
        <v>22</v>
      </c>
      <c r="D15" s="21">
        <f>D10/D16*100</f>
        <v>86.274921301154251</v>
      </c>
      <c r="E15" s="21">
        <f>E10/E16*100</f>
        <v>87.039502885042168</v>
      </c>
      <c r="F15" s="10">
        <f t="shared" si="0"/>
        <v>-0.7645815838879173</v>
      </c>
      <c r="G15" s="11">
        <f t="shared" si="1"/>
        <v>-8.7843054997424064E-3</v>
      </c>
    </row>
    <row r="16" spans="1:7" ht="31.5">
      <c r="A16" s="7" t="s">
        <v>27</v>
      </c>
      <c r="B16" s="8" t="s">
        <v>32</v>
      </c>
      <c r="C16" s="6" t="s">
        <v>9</v>
      </c>
      <c r="D16" s="17">
        <v>4765</v>
      </c>
      <c r="E16" s="17">
        <v>4506</v>
      </c>
      <c r="F16" s="10">
        <f t="shared" si="0"/>
        <v>259</v>
      </c>
      <c r="G16" s="11">
        <f t="shared" si="1"/>
        <v>5.7478916999556207E-2</v>
      </c>
    </row>
    <row r="17" spans="1:7" ht="31.5">
      <c r="A17" s="7" t="s">
        <v>29</v>
      </c>
      <c r="B17" s="8" t="s">
        <v>28</v>
      </c>
      <c r="C17" s="6" t="s">
        <v>9</v>
      </c>
      <c r="D17" s="19">
        <f>D6/D19*10000</f>
        <v>393.90635758549462</v>
      </c>
      <c r="E17" s="19">
        <f>E6/E19*10000</f>
        <v>371.35052881298265</v>
      </c>
      <c r="F17" s="10">
        <f t="shared" si="0"/>
        <v>22.555828772511973</v>
      </c>
      <c r="G17" s="11">
        <f t="shared" si="1"/>
        <v>6.07399936782409E-2</v>
      </c>
    </row>
    <row r="18" spans="1:7" ht="31.5">
      <c r="A18" s="7" t="s">
        <v>31</v>
      </c>
      <c r="B18" s="8" t="s">
        <v>30</v>
      </c>
      <c r="C18" s="6" t="s">
        <v>9</v>
      </c>
      <c r="D18" s="19">
        <f>D6/D19*1000</f>
        <v>39.390635758549458</v>
      </c>
      <c r="E18" s="19">
        <f>E6/E19*1000</f>
        <v>37.135052881298265</v>
      </c>
      <c r="F18" s="10">
        <f t="shared" si="0"/>
        <v>2.255582877251193</v>
      </c>
      <c r="G18" s="11">
        <f t="shared" si="1"/>
        <v>6.0739993678240678E-2</v>
      </c>
    </row>
    <row r="19" spans="1:7" ht="31.5">
      <c r="A19" s="7" t="s">
        <v>33</v>
      </c>
      <c r="B19" s="23" t="s">
        <v>40</v>
      </c>
      <c r="C19" s="6" t="s">
        <v>34</v>
      </c>
      <c r="D19" s="17">
        <v>104568</v>
      </c>
      <c r="E19" s="17">
        <v>105803</v>
      </c>
      <c r="F19" s="10">
        <f t="shared" si="0"/>
        <v>-1235</v>
      </c>
      <c r="G19" s="11">
        <f t="shared" si="1"/>
        <v>-1.1672636881751908E-2</v>
      </c>
    </row>
    <row r="20" spans="1:7" ht="31.5">
      <c r="A20" s="7" t="s">
        <v>35</v>
      </c>
      <c r="B20" s="22" t="s">
        <v>46</v>
      </c>
      <c r="C20" s="6" t="s">
        <v>34</v>
      </c>
      <c r="D20" s="9">
        <f>D21+D24</f>
        <v>662</v>
      </c>
      <c r="E20" s="9">
        <f>E21+E24</f>
        <v>570</v>
      </c>
      <c r="F20" s="10">
        <f t="shared" si="0"/>
        <v>92</v>
      </c>
      <c r="G20" s="11">
        <f t="shared" si="1"/>
        <v>0.16140350877192988</v>
      </c>
    </row>
    <row r="21" spans="1:7" ht="19.5">
      <c r="A21" s="7" t="s">
        <v>36</v>
      </c>
      <c r="B21" s="12" t="s">
        <v>47</v>
      </c>
      <c r="C21" s="13" t="s">
        <v>34</v>
      </c>
      <c r="D21" s="18">
        <f>D22+D23</f>
        <v>0</v>
      </c>
      <c r="E21" s="18">
        <f>E22+E23</f>
        <v>0</v>
      </c>
      <c r="F21" s="10">
        <f t="shared" si="0"/>
        <v>0</v>
      </c>
      <c r="G21" s="11" t="e">
        <f t="shared" si="1"/>
        <v>#DIV/0!</v>
      </c>
    </row>
    <row r="22" spans="1:7" ht="18.75">
      <c r="A22" s="7" t="s">
        <v>48</v>
      </c>
      <c r="B22" s="15" t="s">
        <v>13</v>
      </c>
      <c r="C22" s="16" t="s">
        <v>34</v>
      </c>
      <c r="D22" s="17">
        <v>0</v>
      </c>
      <c r="E22" s="17">
        <v>0</v>
      </c>
      <c r="F22" s="10">
        <f t="shared" si="0"/>
        <v>0</v>
      </c>
      <c r="G22" s="11" t="e">
        <f t="shared" si="1"/>
        <v>#DIV/0!</v>
      </c>
    </row>
    <row r="23" spans="1:7" ht="18.75">
      <c r="A23" s="7" t="s">
        <v>49</v>
      </c>
      <c r="B23" s="15" t="s">
        <v>15</v>
      </c>
      <c r="C23" s="16" t="s">
        <v>34</v>
      </c>
      <c r="D23" s="17">
        <v>0</v>
      </c>
      <c r="E23" s="17">
        <v>0</v>
      </c>
      <c r="F23" s="10">
        <f t="shared" si="0"/>
        <v>0</v>
      </c>
      <c r="G23" s="11" t="e">
        <f t="shared" si="1"/>
        <v>#DIV/0!</v>
      </c>
    </row>
    <row r="24" spans="1:7" ht="17.45" customHeight="1">
      <c r="A24" s="7" t="s">
        <v>37</v>
      </c>
      <c r="B24" s="12" t="s">
        <v>50</v>
      </c>
      <c r="C24" s="13" t="s">
        <v>34</v>
      </c>
      <c r="D24" s="18">
        <f>D25+D26</f>
        <v>662</v>
      </c>
      <c r="E24" s="18">
        <f>E25+E26</f>
        <v>570</v>
      </c>
      <c r="F24" s="10">
        <f t="shared" si="0"/>
        <v>92</v>
      </c>
      <c r="G24" s="11">
        <f t="shared" si="1"/>
        <v>0.16140350877192988</v>
      </c>
    </row>
    <row r="25" spans="1:7" ht="18.75">
      <c r="A25" s="7" t="s">
        <v>51</v>
      </c>
      <c r="B25" s="15" t="s">
        <v>13</v>
      </c>
      <c r="C25" s="16" t="s">
        <v>34</v>
      </c>
      <c r="D25" s="17">
        <v>41</v>
      </c>
      <c r="E25" s="17">
        <v>39</v>
      </c>
      <c r="F25" s="10">
        <f t="shared" si="0"/>
        <v>2</v>
      </c>
      <c r="G25" s="11">
        <f t="shared" si="1"/>
        <v>5.1282051282051322E-2</v>
      </c>
    </row>
    <row r="26" spans="1:7" ht="18.75">
      <c r="A26" s="7" t="s">
        <v>52</v>
      </c>
      <c r="B26" s="15" t="s">
        <v>15</v>
      </c>
      <c r="C26" s="16" t="s">
        <v>34</v>
      </c>
      <c r="D26" s="17">
        <v>621</v>
      </c>
      <c r="E26" s="17">
        <v>531</v>
      </c>
      <c r="F26" s="10">
        <f t="shared" si="0"/>
        <v>90</v>
      </c>
      <c r="G26" s="11">
        <f t="shared" si="1"/>
        <v>0.16949152542372881</v>
      </c>
    </row>
    <row r="27" spans="1:7" ht="31.5">
      <c r="A27" s="7" t="s">
        <v>38</v>
      </c>
      <c r="B27" s="35" t="s">
        <v>53</v>
      </c>
      <c r="C27" s="16" t="s">
        <v>34</v>
      </c>
      <c r="D27" s="36">
        <f>D28+D29</f>
        <v>5333</v>
      </c>
      <c r="E27" s="36">
        <f>E28+E29</f>
        <v>5317</v>
      </c>
      <c r="F27" s="10">
        <f t="shared" si="0"/>
        <v>16</v>
      </c>
      <c r="G27" s="11">
        <f t="shared" si="1"/>
        <v>3.0092157231520478E-3</v>
      </c>
    </row>
    <row r="28" spans="1:7" ht="18.75">
      <c r="A28" s="7" t="s">
        <v>54</v>
      </c>
      <c r="B28" s="15" t="s">
        <v>55</v>
      </c>
      <c r="C28" s="16" t="s">
        <v>34</v>
      </c>
      <c r="D28" s="17">
        <v>879</v>
      </c>
      <c r="E28" s="17">
        <v>838</v>
      </c>
      <c r="F28" s="10">
        <f t="shared" si="0"/>
        <v>41</v>
      </c>
      <c r="G28" s="11">
        <f t="shared" si="1"/>
        <v>4.8926014319809141E-2</v>
      </c>
    </row>
    <row r="29" spans="1:7" ht="18.75">
      <c r="A29" s="7" t="s">
        <v>56</v>
      </c>
      <c r="B29" s="15" t="s">
        <v>57</v>
      </c>
      <c r="C29" s="16" t="s">
        <v>34</v>
      </c>
      <c r="D29" s="17">
        <v>4454</v>
      </c>
      <c r="E29" s="17">
        <v>4479</v>
      </c>
      <c r="F29" s="10">
        <f t="shared" si="0"/>
        <v>-25</v>
      </c>
      <c r="G29" s="11">
        <f t="shared" si="1"/>
        <v>-5.5816030363921021E-3</v>
      </c>
    </row>
    <row r="30" spans="1:7" ht="59.1" customHeight="1">
      <c r="A30" s="7" t="s">
        <v>39</v>
      </c>
      <c r="B30" s="26" t="s">
        <v>41</v>
      </c>
      <c r="C30" s="27" t="s">
        <v>42</v>
      </c>
      <c r="D30" s="28">
        <v>2445693532.9000001</v>
      </c>
      <c r="E30" s="29">
        <v>2030696976.3199999</v>
      </c>
      <c r="F30" s="10">
        <f t="shared" si="0"/>
        <v>414996556.58000016</v>
      </c>
      <c r="G30" s="11">
        <f t="shared" si="1"/>
        <v>0.20436163613738723</v>
      </c>
    </row>
    <row r="31" spans="1:7" ht="47.25">
      <c r="A31" s="7" t="s">
        <v>58</v>
      </c>
      <c r="B31" s="30" t="s">
        <v>43</v>
      </c>
      <c r="C31" s="27" t="s">
        <v>42</v>
      </c>
      <c r="D31" s="10">
        <f>D32+D33</f>
        <v>260250</v>
      </c>
      <c r="E31" s="9">
        <f>E32+E33</f>
        <v>133950</v>
      </c>
      <c r="F31" s="10">
        <f t="shared" si="0"/>
        <v>126300</v>
      </c>
      <c r="G31" s="11">
        <f t="shared" si="1"/>
        <v>0.94288913773796201</v>
      </c>
    </row>
    <row r="32" spans="1:7" ht="31.5">
      <c r="A32" s="7" t="s">
        <v>59</v>
      </c>
      <c r="B32" s="31" t="s">
        <v>44</v>
      </c>
      <c r="C32" s="27" t="s">
        <v>42</v>
      </c>
      <c r="D32" s="25">
        <v>260250</v>
      </c>
      <c r="E32" s="32">
        <v>133950</v>
      </c>
      <c r="F32" s="10">
        <f t="shared" si="0"/>
        <v>126300</v>
      </c>
      <c r="G32" s="11">
        <f t="shared" si="1"/>
        <v>0.94288913773796201</v>
      </c>
    </row>
    <row r="33" spans="1:7" ht="31.5">
      <c r="A33" s="7" t="s">
        <v>60</v>
      </c>
      <c r="B33" s="31" t="s">
        <v>45</v>
      </c>
      <c r="C33" s="27" t="s">
        <v>42</v>
      </c>
      <c r="D33" s="24">
        <v>0</v>
      </c>
      <c r="E33" s="17">
        <v>0</v>
      </c>
      <c r="F33" s="10">
        <f t="shared" si="0"/>
        <v>0</v>
      </c>
      <c r="G33" s="11" t="e">
        <f t="shared" si="1"/>
        <v>#DIV/0!</v>
      </c>
    </row>
    <row r="34" spans="1:7">
      <c r="B34" s="33"/>
      <c r="C34" s="34"/>
      <c r="D34" s="34"/>
      <c r="E34" s="34"/>
      <c r="F34" s="34"/>
      <c r="G34" s="34"/>
    </row>
  </sheetData>
  <mergeCells count="3">
    <mergeCell ref="B2:F2"/>
    <mergeCell ref="B3:F3"/>
    <mergeCell ref="B4:F4"/>
  </mergeCells>
  <conditionalFormatting sqref="D8:E9 D22:E23 D12:E12 D25:E26 E11 D28:E29 D16:E16 D19:E19">
    <cfRule type="cellIs" dxfId="3" priority="2" operator="equal">
      <formula>'Приложение 2 V2'!J9</formula>
    </cfRule>
    <cfRule type="cellIs" dxfId="2" priority="3" operator="notBetween">
      <formula>'Приложение 2 V2'!J9-0.15</formula>
      <formula>'Приложение 2 V2'!J9+0.15</formula>
    </cfRule>
  </conditionalFormatting>
  <conditionalFormatting sqref="D11">
    <cfRule type="cellIs" dxfId="1" priority="4" operator="equal">
      <formula>'Приложение 2 V2'!J12</formula>
    </cfRule>
    <cfRule type="cellIs" dxfId="0" priority="5" operator="notBetween">
      <formula>'Приложение 2 V2'!J12 -0.15</formula>
      <formula>'Приложение 2 V2'!J12+0.15</formula>
    </cfRule>
  </conditionalFormatting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2479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 V2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ermakova</cp:lastModifiedBy>
  <cp:revision>269</cp:revision>
  <dcterms:created xsi:type="dcterms:W3CDTF">2017-01-20T15:44:22Z</dcterms:created>
  <dcterms:modified xsi:type="dcterms:W3CDTF">2023-11-01T06:01:35Z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