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Приложение 2 V2" sheetId="2" r:id="rId1"/>
  </sheets>
  <calcPr calcId="125725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34" i="2"/>
  <c r="F34"/>
  <c r="G33"/>
  <c r="F33"/>
  <c r="E32"/>
  <c r="D32"/>
  <c r="F32" s="1"/>
  <c r="G31"/>
  <c r="F31"/>
  <c r="G30"/>
  <c r="F30"/>
  <c r="G29"/>
  <c r="F29"/>
  <c r="E28"/>
  <c r="D28"/>
  <c r="G28" s="1"/>
  <c r="G27"/>
  <c r="F27"/>
  <c r="G26"/>
  <c r="F26"/>
  <c r="E25"/>
  <c r="G25" s="1"/>
  <c r="D25"/>
  <c r="G24"/>
  <c r="F24"/>
  <c r="G23"/>
  <c r="F23"/>
  <c r="E22"/>
  <c r="D22"/>
  <c r="G20"/>
  <c r="F20"/>
  <c r="G17"/>
  <c r="F17"/>
  <c r="E16"/>
  <c r="G13"/>
  <c r="F13"/>
  <c r="G12"/>
  <c r="F12"/>
  <c r="E11"/>
  <c r="F11" s="1"/>
  <c r="D11"/>
  <c r="D16" s="1"/>
  <c r="G10"/>
  <c r="F10"/>
  <c r="G9"/>
  <c r="F9"/>
  <c r="E8"/>
  <c r="D8"/>
  <c r="E21" l="1"/>
  <c r="F22"/>
  <c r="E7"/>
  <c r="E18" s="1"/>
  <c r="D21"/>
  <c r="F8"/>
  <c r="F28"/>
  <c r="F25"/>
  <c r="F16"/>
  <c r="G16"/>
  <c r="G11"/>
  <c r="G22"/>
  <c r="G32"/>
  <c r="E15"/>
  <c r="D7"/>
  <c r="D15"/>
  <c r="G21"/>
  <c r="G8"/>
  <c r="F21" l="1"/>
  <c r="E19"/>
  <c r="E14"/>
  <c r="D19"/>
  <c r="D18"/>
  <c r="F7"/>
  <c r="G7"/>
  <c r="D14"/>
  <c r="F15"/>
  <c r="G15"/>
  <c r="G18" l="1"/>
  <c r="F18"/>
  <c r="F14"/>
  <c r="G14"/>
  <c r="F19"/>
  <c r="G19"/>
</calcChain>
</file>

<file path=xl/sharedStrings.xml><?xml version="1.0" encoding="utf-8"?>
<sst xmlns="http://schemas.openxmlformats.org/spreadsheetml/2006/main" count="100" uniqueCount="69">
  <si>
    <t>Приложение № 2
к письму департамента от
__________№_____________</t>
  </si>
  <si>
    <t xml:space="preserve">  </t>
  </si>
  <si>
    <t>№ п/п</t>
  </si>
  <si>
    <t>Наименование показателя</t>
  </si>
  <si>
    <t>Единица измерения</t>
  </si>
  <si>
    <t>Период текущего года</t>
  </si>
  <si>
    <t>Период прошлого года</t>
  </si>
  <si>
    <t>Динамика в абсолютном выражении</t>
  </si>
  <si>
    <t>Динамика в % выражении</t>
  </si>
  <si>
    <t>Количество субъектов малого и среднего  предпринимательства</t>
  </si>
  <si>
    <t>единиц</t>
  </si>
  <si>
    <t>1.1</t>
  </si>
  <si>
    <t>средние предприятия-всего</t>
  </si>
  <si>
    <t>1.1.1</t>
  </si>
  <si>
    <t>юридические лица</t>
  </si>
  <si>
    <t>1.1.2</t>
  </si>
  <si>
    <t>индивидуальные предприниматели</t>
  </si>
  <si>
    <t>1.2</t>
  </si>
  <si>
    <t>малые предприятия - всего</t>
  </si>
  <si>
    <t>1.2.1</t>
  </si>
  <si>
    <t>1.2.2</t>
  </si>
  <si>
    <t>2</t>
  </si>
  <si>
    <r>
      <rPr>
        <b/>
        <sz val="12"/>
        <rFont val="Times New Roman"/>
        <family val="1"/>
        <charset val="204"/>
      </rPr>
      <t xml:space="preserve">Доля субъектов малого и среднего предпринимательства в общем количестве хозяйствующих субъектов </t>
    </r>
    <r>
      <rPr>
        <sz val="12"/>
        <rFont val="Times New Roman"/>
        <family val="1"/>
        <charset val="204"/>
      </rPr>
      <t>муниципального района, городского округа</t>
    </r>
  </si>
  <si>
    <t>%</t>
  </si>
  <si>
    <t>2.1</t>
  </si>
  <si>
    <t>доля количества  субъектов среднего предпринимательства</t>
  </si>
  <si>
    <t>2.2</t>
  </si>
  <si>
    <t>доля количества  субъектов малого предпринимательства</t>
  </si>
  <si>
    <t>3</t>
  </si>
  <si>
    <r>
      <rPr>
        <b/>
        <sz val="12"/>
        <rFont val="Times New Roman"/>
        <family val="1"/>
        <charset val="204"/>
      </rPr>
      <t xml:space="preserve">Количество субъектов малого и среднего предпринимательства в расчете на 10 000 человек населения </t>
    </r>
    <r>
      <rPr>
        <sz val="12"/>
        <rFont val="Times New Roman"/>
        <family val="1"/>
        <charset val="204"/>
      </rPr>
      <t xml:space="preserve">муниципального района, городского округа </t>
    </r>
  </si>
  <si>
    <t>4</t>
  </si>
  <si>
    <r>
      <rPr>
        <b/>
        <sz val="12"/>
        <rFont val="Times New Roman"/>
        <family val="1"/>
        <charset val="204"/>
      </rPr>
      <t xml:space="preserve">Количество субъектов малого и среднего предпринимательства в расчете на 1 000 человек населения </t>
    </r>
    <r>
      <rPr>
        <sz val="12"/>
        <rFont val="Times New Roman"/>
        <family val="1"/>
        <charset val="204"/>
      </rPr>
      <t xml:space="preserve">муниципального района, городского округа </t>
    </r>
  </si>
  <si>
    <t>5</t>
  </si>
  <si>
    <r>
      <rPr>
        <b/>
        <sz val="12"/>
        <rFont val="Times New Roman"/>
        <family val="1"/>
        <charset val="204"/>
      </rPr>
      <t xml:space="preserve">Количество всех хозяйствующих субъектов </t>
    </r>
    <r>
      <rPr>
        <sz val="12"/>
        <rFont val="Times New Roman"/>
        <family val="1"/>
        <charset val="204"/>
      </rPr>
      <t xml:space="preserve">в муниципальном районе, городском округе </t>
    </r>
  </si>
  <si>
    <t>6</t>
  </si>
  <si>
    <t>человек</t>
  </si>
  <si>
    <t>7</t>
  </si>
  <si>
    <t>7.1</t>
  </si>
  <si>
    <t>7.2</t>
  </si>
  <si>
    <t>8</t>
  </si>
  <si>
    <t>9</t>
  </si>
  <si>
    <r>
      <rPr>
        <b/>
        <sz val="12"/>
        <rFont val="Times New Roman"/>
        <family val="1"/>
        <charset val="204"/>
      </rPr>
      <t xml:space="preserve">Численность постоянного населения </t>
    </r>
    <r>
      <rPr>
        <sz val="12"/>
        <rFont val="Times New Roman"/>
        <family val="1"/>
        <charset val="204"/>
      </rPr>
      <t>муниципального района, городского округа (на конец года)</t>
    </r>
  </si>
  <si>
    <t>Общий объем всех расходов бюджета муниципального района, городского округа</t>
  </si>
  <si>
    <t>рублей</t>
  </si>
  <si>
    <t>фактические расходы на развитие субъектов малого и среднего предпринимательства (в рамках муниципальной программы (подпрограммы) развития малого и среднего предпринимательства)</t>
  </si>
  <si>
    <t>фактические средства бюджета муниципального района, городского округа (местный бюджет без учета краевых и федеральных средств)</t>
  </si>
  <si>
    <t>фактические средства краевого и федерального бюджетов (софинансирование)</t>
  </si>
  <si>
    <t>(подпись)</t>
  </si>
  <si>
    <t>(Ф.И.О.)</t>
  </si>
  <si>
    <t>Количество вновь созданных субъектов малого и среднего  предпринимательства - всего</t>
  </si>
  <si>
    <t>вновь созданные средние предприятия — всего</t>
  </si>
  <si>
    <t>7.1.1</t>
  </si>
  <si>
    <t>7.1.2</t>
  </si>
  <si>
    <t>вновь созданные малые предприятия — всего</t>
  </si>
  <si>
    <t>7.2.1</t>
  </si>
  <si>
    <t>7.2.2</t>
  </si>
  <si>
    <t>Среднесписочная численность работников субъектов малого и среднего предпринимательства - юридических лиц</t>
  </si>
  <si>
    <t>8.1</t>
  </si>
  <si>
    <t>средних предприятий юридических лиц</t>
  </si>
  <si>
    <t>8.2</t>
  </si>
  <si>
    <r>
      <rPr>
        <sz val="12"/>
        <rFont val="Times New Roman"/>
        <family val="1"/>
        <charset val="204"/>
      </rPr>
      <t>малых предприятий</t>
    </r>
    <r>
      <rPr>
        <sz val="12"/>
        <rFont val="Times New Roman"/>
        <family val="1"/>
        <charset val="1"/>
      </rPr>
      <t xml:space="preserve"> юридических лиц</t>
    </r>
  </si>
  <si>
    <t>9.1</t>
  </si>
  <si>
    <t>9.1.1</t>
  </si>
  <si>
    <t>9.1.2</t>
  </si>
  <si>
    <t>Динамика развития малого и среднего предпринимательства в Белореченском районе  по итогам 4 квартала 2024 года</t>
  </si>
  <si>
    <t>Заместитель главы МО Белореченский район</t>
  </si>
  <si>
    <t>исп.: Немцева М.А.</t>
  </si>
  <si>
    <t>тел.: 88615533538</t>
  </si>
  <si>
    <t>Пыш А.Н.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</si>
</sst>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4">
    <font>
      <sz val="9"/>
      <name val="Arial"/>
      <family val="2"/>
      <charset val="204"/>
    </font>
    <font>
      <sz val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1"/>
    </font>
    <font>
      <b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1"/>
    </font>
    <font>
      <b/>
      <i/>
      <sz val="14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top" wrapText="1"/>
    </xf>
  </cellStyleXfs>
  <cellXfs count="57">
    <xf numFmtId="0" fontId="0" fillId="0" borderId="0" xfId="0">
      <alignment vertical="top" wrapText="1"/>
    </xf>
    <xf numFmtId="0" fontId="5" fillId="0" borderId="0" xfId="0" applyFont="1" applyBorder="1" applyAlignment="1" applyProtection="1">
      <alignment horizontal="left" vertical="center" wrapText="1"/>
    </xf>
    <xf numFmtId="1" fontId="5" fillId="0" borderId="0" xfId="0" applyNumberFormat="1" applyFont="1" applyBorder="1" applyAlignment="1" applyProtection="1">
      <alignment horizontal="center" wrapText="1"/>
    </xf>
    <xf numFmtId="1" fontId="5" fillId="0" borderId="0" xfId="0" applyNumberFormat="1" applyFont="1" applyBorder="1" applyAlignment="1" applyProtection="1">
      <alignment horizontal="center" wrapText="1"/>
      <protection locked="0"/>
    </xf>
    <xf numFmtId="1" fontId="4" fillId="0" borderId="0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0" fillId="0" borderId="0" xfId="0" applyAlignment="1" applyProtection="1">
      <alignment vertical="top" wrapText="1"/>
    </xf>
    <xf numFmtId="1" fontId="1" fillId="0" borderId="0" xfId="0" applyNumberFormat="1" applyFont="1" applyAlignment="1" applyProtection="1"/>
    <xf numFmtId="1" fontId="1" fillId="0" borderId="0" xfId="0" applyNumberFormat="1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/>
    </xf>
    <xf numFmtId="1" fontId="4" fillId="0" borderId="0" xfId="0" applyNumberFormat="1" applyFont="1" applyBorder="1" applyAlignment="1" applyProtection="1">
      <alignment horizontal="center"/>
      <protection locked="0"/>
    </xf>
    <xf numFmtId="1" fontId="5" fillId="0" borderId="0" xfId="0" applyNumberFormat="1" applyFont="1" applyBorder="1" applyAlignment="1" applyProtection="1">
      <alignment horizontal="center" wrapText="1"/>
      <protection locked="0"/>
    </xf>
    <xf numFmtId="1" fontId="5" fillId="0" borderId="0" xfId="0" applyNumberFormat="1" applyFont="1" applyBorder="1" applyAlignment="1" applyProtection="1">
      <alignment horizontal="center" wrapText="1"/>
    </xf>
    <xf numFmtId="1" fontId="4" fillId="0" borderId="1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1" fontId="4" fillId="0" borderId="1" xfId="0" applyNumberFormat="1" applyFont="1" applyBorder="1" applyAlignment="1" applyProtection="1">
      <alignment wrapText="1"/>
    </xf>
    <xf numFmtId="3" fontId="7" fillId="0" borderId="1" xfId="0" applyNumberFormat="1" applyFont="1" applyBorder="1" applyAlignment="1" applyProtection="1">
      <alignment horizontal="center" vertical="center"/>
    </xf>
    <xf numFmtId="164" fontId="7" fillId="0" borderId="1" xfId="0" applyNumberFormat="1" applyFont="1" applyBorder="1" applyAlignment="1" applyProtection="1">
      <alignment horizontal="center" vertical="center"/>
    </xf>
    <xf numFmtId="10" fontId="7" fillId="0" borderId="1" xfId="0" applyNumberFormat="1" applyFont="1" applyBorder="1" applyAlignment="1" applyProtection="1">
      <alignment horizontal="center" vertical="center"/>
    </xf>
    <xf numFmtId="1" fontId="8" fillId="0" borderId="1" xfId="0" applyNumberFormat="1" applyFont="1" applyBorder="1" applyAlignment="1" applyProtection="1">
      <alignment horizontal="left" vertical="top" wrapText="1" indent="4"/>
    </xf>
    <xf numFmtId="1" fontId="8" fillId="0" borderId="1" xfId="0" applyNumberFormat="1" applyFont="1" applyBorder="1" applyAlignment="1" applyProtection="1">
      <alignment horizontal="center" vertical="center" wrapText="1"/>
    </xf>
    <xf numFmtId="1" fontId="9" fillId="0" borderId="1" xfId="0" applyNumberFormat="1" applyFont="1" applyBorder="1" applyAlignment="1" applyProtection="1">
      <alignment horizontal="center" vertical="center"/>
    </xf>
    <xf numFmtId="1" fontId="5" fillId="0" borderId="1" xfId="0" applyNumberFormat="1" applyFont="1" applyBorder="1" applyAlignment="1" applyProtection="1">
      <alignment horizontal="left" vertical="top" wrapText="1" indent="8"/>
    </xf>
    <xf numFmtId="1" fontId="5" fillId="0" borderId="1" xfId="0" applyNumberFormat="1" applyFont="1" applyBorder="1" applyAlignment="1" applyProtection="1">
      <alignment horizontal="center" vertical="center" wrapText="1"/>
    </xf>
    <xf numFmtId="3" fontId="10" fillId="0" borderId="1" xfId="0" applyNumberFormat="1" applyFont="1" applyBorder="1" applyAlignment="1" applyProtection="1">
      <alignment horizontal="center" vertical="center"/>
      <protection locked="0"/>
    </xf>
    <xf numFmtId="3" fontId="9" fillId="0" borderId="1" xfId="0" applyNumberFormat="1" applyFont="1" applyBorder="1" applyAlignment="1" applyProtection="1">
      <alignment horizontal="center" vertical="center"/>
    </xf>
    <xf numFmtId="165" fontId="7" fillId="0" borderId="1" xfId="0" applyNumberFormat="1" applyFont="1" applyBorder="1" applyAlignment="1" applyProtection="1">
      <alignment horizontal="center" vertical="center"/>
    </xf>
    <xf numFmtId="1" fontId="5" fillId="0" borderId="1" xfId="0" applyNumberFormat="1" applyFont="1" applyBorder="1" applyAlignment="1" applyProtection="1">
      <alignment horizontal="left" wrapText="1" indent="4"/>
    </xf>
    <xf numFmtId="165" fontId="10" fillId="0" borderId="1" xfId="0" applyNumberFormat="1" applyFont="1" applyBorder="1" applyAlignment="1" applyProtection="1">
      <alignment horizontal="center" vertical="center"/>
    </xf>
    <xf numFmtId="1" fontId="4" fillId="0" borderId="1" xfId="0" applyNumberFormat="1" applyFont="1" applyBorder="1" applyAlignment="1" applyProtection="1">
      <alignment horizontal="left" wrapText="1"/>
    </xf>
    <xf numFmtId="1" fontId="4" fillId="0" borderId="1" xfId="0" applyNumberFormat="1" applyFont="1" applyBorder="1" applyAlignment="1" applyProtection="1">
      <alignment vertical="top" wrapText="1"/>
    </xf>
    <xf numFmtId="165" fontId="10" fillId="0" borderId="1" xfId="0" applyNumberFormat="1" applyFont="1" applyBorder="1" applyAlignment="1" applyProtection="1">
      <alignment horizontal="center" vertical="center"/>
      <protection locked="0"/>
    </xf>
    <xf numFmtId="164" fontId="10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 wrapText="1"/>
    </xf>
    <xf numFmtId="164" fontId="7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wrapText="1" indent="4"/>
    </xf>
    <xf numFmtId="0" fontId="4" fillId="0" borderId="1" xfId="0" applyFont="1" applyBorder="1" applyAlignment="1" applyProtection="1">
      <alignment horizontal="left" wrapText="1" indent="8"/>
    </xf>
    <xf numFmtId="3" fontId="10" fillId="0" borderId="0" xfId="0" applyNumberFormat="1" applyFont="1" applyBorder="1" applyAlignment="1" applyProtection="1">
      <alignment horizontal="center" vertical="center"/>
      <protection locked="0"/>
    </xf>
    <xf numFmtId="1" fontId="11" fillId="0" borderId="0" xfId="0" applyNumberFormat="1" applyFont="1" applyAlignment="1" applyProtection="1">
      <protection locked="0"/>
    </xf>
    <xf numFmtId="1" fontId="11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11" fillId="0" borderId="0" xfId="0" applyFont="1" applyAlignme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1" fontId="11" fillId="0" borderId="0" xfId="0" applyNumberFormat="1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1" fontId="5" fillId="0" borderId="0" xfId="0" applyNumberFormat="1" applyFont="1" applyAlignment="1" applyProtection="1">
      <alignment horizontal="left" vertical="top"/>
    </xf>
    <xf numFmtId="1" fontId="11" fillId="0" borderId="0" xfId="0" applyNumberFormat="1" applyFont="1" applyAlignment="1" applyProtection="1">
      <alignment horizontal="center" vertical="center"/>
    </xf>
    <xf numFmtId="1" fontId="12" fillId="0" borderId="1" xfId="0" applyNumberFormat="1" applyFont="1" applyBorder="1" applyAlignment="1" applyProtection="1">
      <alignment vertical="top" wrapText="1"/>
    </xf>
    <xf numFmtId="0" fontId="13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4"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3"/>
  <sheetViews>
    <sheetView tabSelected="1" topLeftCell="A22" zoomScaleNormal="100" workbookViewId="0">
      <selection activeCell="B44" sqref="B44"/>
    </sheetView>
  </sheetViews>
  <sheetFormatPr defaultColWidth="16.28515625" defaultRowHeight="12"/>
  <cols>
    <col min="1" max="1" width="8" style="6" customWidth="1" collapsed="1"/>
    <col min="2" max="2" width="86.42578125" style="6" customWidth="1" collapsed="1"/>
    <col min="3" max="3" width="10.7109375" style="6" customWidth="1" collapsed="1"/>
    <col min="4" max="4" width="22.42578125" style="6" customWidth="1" collapsed="1"/>
    <col min="5" max="5" width="21.5703125" style="6" customWidth="1" collapsed="1"/>
    <col min="6" max="6" width="20.7109375" style="6" customWidth="1" collapsed="1"/>
    <col min="7" max="7" width="17.85546875" style="6" customWidth="1" collapsed="1"/>
  </cols>
  <sheetData>
    <row r="1" spans="1:7" ht="45.75" customHeight="1">
      <c r="B1" s="7"/>
      <c r="C1" s="8"/>
      <c r="D1" s="7"/>
      <c r="E1" s="5" t="s">
        <v>0</v>
      </c>
      <c r="F1" s="5"/>
      <c r="G1" s="9"/>
    </row>
    <row r="2" spans="1:7">
      <c r="B2" s="7"/>
      <c r="C2" s="7"/>
      <c r="D2" s="7"/>
      <c r="E2" s="7"/>
      <c r="F2" s="10" t="s">
        <v>1</v>
      </c>
      <c r="G2" s="10" t="s">
        <v>1</v>
      </c>
    </row>
    <row r="3" spans="1:7" ht="15.75">
      <c r="B3" s="4"/>
      <c r="C3" s="4"/>
      <c r="D3" s="4"/>
      <c r="E3" s="4"/>
      <c r="F3" s="4"/>
      <c r="G3" s="11"/>
    </row>
    <row r="4" spans="1:7" ht="45.75" customHeight="1">
      <c r="B4" s="3" t="s">
        <v>64</v>
      </c>
      <c r="C4" s="3"/>
      <c r="D4" s="3"/>
      <c r="E4" s="3"/>
      <c r="F4" s="3"/>
      <c r="G4" s="12"/>
    </row>
    <row r="5" spans="1:7" ht="15" customHeight="1">
      <c r="B5" s="2"/>
      <c r="C5" s="2"/>
      <c r="D5" s="2"/>
      <c r="E5" s="2"/>
      <c r="F5" s="2"/>
      <c r="G5" s="13"/>
    </row>
    <row r="6" spans="1:7" ht="47.25">
      <c r="A6" s="14" t="s">
        <v>2</v>
      </c>
      <c r="B6" s="14" t="s">
        <v>3</v>
      </c>
      <c r="C6" s="14" t="s">
        <v>4</v>
      </c>
      <c r="D6" s="14" t="s">
        <v>5</v>
      </c>
      <c r="E6" s="14" t="s">
        <v>6</v>
      </c>
      <c r="F6" s="14" t="s">
        <v>7</v>
      </c>
      <c r="G6" s="14" t="s">
        <v>8</v>
      </c>
    </row>
    <row r="7" spans="1:7" ht="18.75">
      <c r="A7" s="15">
        <v>1</v>
      </c>
      <c r="B7" s="16" t="s">
        <v>9</v>
      </c>
      <c r="C7" s="14" t="s">
        <v>10</v>
      </c>
      <c r="D7" s="17">
        <f>D8+D11</f>
        <v>4420</v>
      </c>
      <c r="E7" s="17">
        <f>E8+E11</f>
        <v>4190</v>
      </c>
      <c r="F7" s="18">
        <f t="shared" ref="F7:F34" si="0">D7-E7</f>
        <v>230</v>
      </c>
      <c r="G7" s="19">
        <f t="shared" ref="G7:G34" si="1">D7/E7-1</f>
        <v>5.4892601431980825E-2</v>
      </c>
    </row>
    <row r="8" spans="1:7" ht="19.5">
      <c r="A8" s="15" t="s">
        <v>11</v>
      </c>
      <c r="B8" s="20" t="s">
        <v>12</v>
      </c>
      <c r="C8" s="21" t="s">
        <v>10</v>
      </c>
      <c r="D8" s="22">
        <f>D9+D10</f>
        <v>6</v>
      </c>
      <c r="E8" s="22">
        <f>E9+E10</f>
        <v>6</v>
      </c>
      <c r="F8" s="18">
        <f t="shared" si="0"/>
        <v>0</v>
      </c>
      <c r="G8" s="19">
        <f t="shared" si="1"/>
        <v>0</v>
      </c>
    </row>
    <row r="9" spans="1:7" ht="18.75">
      <c r="A9" s="15" t="s">
        <v>13</v>
      </c>
      <c r="B9" s="23" t="s">
        <v>14</v>
      </c>
      <c r="C9" s="24" t="s">
        <v>10</v>
      </c>
      <c r="D9" s="25">
        <v>6</v>
      </c>
      <c r="E9" s="25">
        <v>6</v>
      </c>
      <c r="F9" s="18">
        <f t="shared" si="0"/>
        <v>0</v>
      </c>
      <c r="G9" s="19">
        <f t="shared" si="1"/>
        <v>0</v>
      </c>
    </row>
    <row r="10" spans="1:7" ht="18.75">
      <c r="A10" s="15" t="s">
        <v>15</v>
      </c>
      <c r="B10" s="23" t="s">
        <v>16</v>
      </c>
      <c r="C10" s="24" t="s">
        <v>10</v>
      </c>
      <c r="D10" s="25">
        <v>0</v>
      </c>
      <c r="E10" s="25">
        <v>0</v>
      </c>
      <c r="F10" s="18">
        <f t="shared" si="0"/>
        <v>0</v>
      </c>
      <c r="G10" s="19" t="e">
        <f t="shared" si="1"/>
        <v>#DIV/0!</v>
      </c>
    </row>
    <row r="11" spans="1:7" ht="17.45" customHeight="1">
      <c r="A11" s="15" t="s">
        <v>17</v>
      </c>
      <c r="B11" s="20" t="s">
        <v>18</v>
      </c>
      <c r="C11" s="21" t="s">
        <v>10</v>
      </c>
      <c r="D11" s="26">
        <f>D12+D13</f>
        <v>4414</v>
      </c>
      <c r="E11" s="26">
        <f>E12+E13</f>
        <v>4184</v>
      </c>
      <c r="F11" s="18">
        <f t="shared" si="0"/>
        <v>230</v>
      </c>
      <c r="G11" s="19">
        <f t="shared" si="1"/>
        <v>5.4971319311663436E-2</v>
      </c>
    </row>
    <row r="12" spans="1:7" ht="18.75">
      <c r="A12" s="15" t="s">
        <v>19</v>
      </c>
      <c r="B12" s="23" t="s">
        <v>14</v>
      </c>
      <c r="C12" s="24" t="s">
        <v>10</v>
      </c>
      <c r="D12" s="25">
        <v>735</v>
      </c>
      <c r="E12" s="25">
        <v>704</v>
      </c>
      <c r="F12" s="18">
        <f t="shared" si="0"/>
        <v>31</v>
      </c>
      <c r="G12" s="19">
        <f t="shared" si="1"/>
        <v>4.4034090909090828E-2</v>
      </c>
    </row>
    <row r="13" spans="1:7" ht="18.75">
      <c r="A13" s="15" t="s">
        <v>20</v>
      </c>
      <c r="B13" s="23" t="s">
        <v>16</v>
      </c>
      <c r="C13" s="24" t="s">
        <v>10</v>
      </c>
      <c r="D13" s="25">
        <v>3679</v>
      </c>
      <c r="E13" s="25">
        <v>3480</v>
      </c>
      <c r="F13" s="18">
        <f t="shared" si="0"/>
        <v>199</v>
      </c>
      <c r="G13" s="19">
        <f t="shared" si="1"/>
        <v>5.7183908045977061E-2</v>
      </c>
    </row>
    <row r="14" spans="1:7" ht="31.5">
      <c r="A14" s="15" t="s">
        <v>21</v>
      </c>
      <c r="B14" s="16" t="s">
        <v>22</v>
      </c>
      <c r="C14" s="14" t="s">
        <v>23</v>
      </c>
      <c r="D14" s="27">
        <f>D7/D17*100</f>
        <v>88.258785942492011</v>
      </c>
      <c r="E14" s="27">
        <f>E7/E17*100</f>
        <v>87.5287236264884</v>
      </c>
      <c r="F14" s="18">
        <f t="shared" si="0"/>
        <v>0.73006231600361104</v>
      </c>
      <c r="G14" s="19">
        <f t="shared" si="1"/>
        <v>8.3408312809289953E-3</v>
      </c>
    </row>
    <row r="15" spans="1:7" ht="29.85" customHeight="1">
      <c r="A15" s="15" t="s">
        <v>24</v>
      </c>
      <c r="B15" s="28" t="s">
        <v>25</v>
      </c>
      <c r="C15" s="24" t="s">
        <v>23</v>
      </c>
      <c r="D15" s="29">
        <f>D8/D17*100</f>
        <v>0.11980830670926518</v>
      </c>
      <c r="E15" s="29">
        <f>E8/E17*100</f>
        <v>0.12533946104031751</v>
      </c>
      <c r="F15" s="18">
        <f t="shared" si="0"/>
        <v>-5.5311543310523348E-3</v>
      </c>
      <c r="G15" s="19">
        <f t="shared" si="1"/>
        <v>-4.4129392971245851E-2</v>
      </c>
    </row>
    <row r="16" spans="1:7" ht="27.6" customHeight="1">
      <c r="A16" s="15" t="s">
        <v>26</v>
      </c>
      <c r="B16" s="28" t="s">
        <v>27</v>
      </c>
      <c r="C16" s="24" t="s">
        <v>23</v>
      </c>
      <c r="D16" s="29">
        <f>D11/D17*100</f>
        <v>88.138977635782751</v>
      </c>
      <c r="E16" s="29">
        <f>E11/E17*100</f>
        <v>87.403384165448088</v>
      </c>
      <c r="F16" s="18">
        <f t="shared" si="0"/>
        <v>0.73559347033466338</v>
      </c>
      <c r="G16" s="19">
        <f t="shared" si="1"/>
        <v>8.4160753883653072E-3</v>
      </c>
    </row>
    <row r="17" spans="1:7" ht="31.5">
      <c r="A17" s="15" t="s">
        <v>28</v>
      </c>
      <c r="B17" s="16" t="s">
        <v>33</v>
      </c>
      <c r="C17" s="14" t="s">
        <v>10</v>
      </c>
      <c r="D17" s="25">
        <v>5008</v>
      </c>
      <c r="E17" s="25">
        <v>4787</v>
      </c>
      <c r="F17" s="18">
        <f t="shared" si="0"/>
        <v>221</v>
      </c>
      <c r="G17" s="19">
        <f t="shared" si="1"/>
        <v>4.6166701483183692E-2</v>
      </c>
    </row>
    <row r="18" spans="1:7" ht="31.5">
      <c r="A18" s="15" t="s">
        <v>30</v>
      </c>
      <c r="B18" s="16" t="s">
        <v>29</v>
      </c>
      <c r="C18" s="14" t="s">
        <v>10</v>
      </c>
      <c r="D18" s="27">
        <f>D7/D20*10000</f>
        <v>424.98365447482792</v>
      </c>
      <c r="E18" s="27">
        <f>E7/E20*10000</f>
        <v>400.0190939901666</v>
      </c>
      <c r="F18" s="18">
        <f t="shared" si="0"/>
        <v>24.96456048466132</v>
      </c>
      <c r="G18" s="19">
        <f t="shared" si="1"/>
        <v>6.2408422147156362E-2</v>
      </c>
    </row>
    <row r="19" spans="1:7" ht="31.5">
      <c r="A19" s="15" t="s">
        <v>32</v>
      </c>
      <c r="B19" s="16" t="s">
        <v>31</v>
      </c>
      <c r="C19" s="14" t="s">
        <v>10</v>
      </c>
      <c r="D19" s="27">
        <f>D7/D20*1000</f>
        <v>42.49836544748279</v>
      </c>
      <c r="E19" s="27">
        <f>E7/E20*1000</f>
        <v>40.001909399016661</v>
      </c>
      <c r="F19" s="18">
        <f t="shared" si="0"/>
        <v>2.4964560484661291</v>
      </c>
      <c r="G19" s="19">
        <f t="shared" si="1"/>
        <v>6.240842214715614E-2</v>
      </c>
    </row>
    <row r="20" spans="1:7" ht="31.5">
      <c r="A20" s="15" t="s">
        <v>34</v>
      </c>
      <c r="B20" s="31" t="s">
        <v>41</v>
      </c>
      <c r="C20" s="14" t="s">
        <v>35</v>
      </c>
      <c r="D20" s="25">
        <v>104004</v>
      </c>
      <c r="E20" s="25">
        <v>104745</v>
      </c>
      <c r="F20" s="18">
        <f t="shared" si="0"/>
        <v>-741</v>
      </c>
      <c r="G20" s="19">
        <f t="shared" si="1"/>
        <v>-7.0743233567234221E-3</v>
      </c>
    </row>
    <row r="21" spans="1:7" ht="31.5">
      <c r="A21" s="15" t="s">
        <v>36</v>
      </c>
      <c r="B21" s="30" t="s">
        <v>49</v>
      </c>
      <c r="C21" s="14" t="s">
        <v>35</v>
      </c>
      <c r="D21" s="17">
        <f>D22+D25</f>
        <v>853</v>
      </c>
      <c r="E21" s="17">
        <f>E22+E25</f>
        <v>504</v>
      </c>
      <c r="F21" s="18">
        <f t="shared" si="0"/>
        <v>349</v>
      </c>
      <c r="G21" s="19">
        <f t="shared" si="1"/>
        <v>0.69246031746031744</v>
      </c>
    </row>
    <row r="22" spans="1:7" ht="19.5">
      <c r="A22" s="15" t="s">
        <v>37</v>
      </c>
      <c r="B22" s="20" t="s">
        <v>50</v>
      </c>
      <c r="C22" s="21" t="s">
        <v>35</v>
      </c>
      <c r="D22" s="26">
        <f>D23+D24</f>
        <v>0</v>
      </c>
      <c r="E22" s="26">
        <f>E23+E24</f>
        <v>0</v>
      </c>
      <c r="F22" s="18">
        <f t="shared" si="0"/>
        <v>0</v>
      </c>
      <c r="G22" s="19" t="e">
        <f t="shared" si="1"/>
        <v>#DIV/0!</v>
      </c>
    </row>
    <row r="23" spans="1:7" ht="18.75">
      <c r="A23" s="15" t="s">
        <v>51</v>
      </c>
      <c r="B23" s="23" t="s">
        <v>14</v>
      </c>
      <c r="C23" s="24" t="s">
        <v>35</v>
      </c>
      <c r="D23" s="25">
        <v>0</v>
      </c>
      <c r="E23" s="25">
        <v>0</v>
      </c>
      <c r="F23" s="18">
        <f t="shared" si="0"/>
        <v>0</v>
      </c>
      <c r="G23" s="19" t="e">
        <f t="shared" si="1"/>
        <v>#DIV/0!</v>
      </c>
    </row>
    <row r="24" spans="1:7" ht="18.75">
      <c r="A24" s="15" t="s">
        <v>52</v>
      </c>
      <c r="B24" s="23" t="s">
        <v>16</v>
      </c>
      <c r="C24" s="24" t="s">
        <v>35</v>
      </c>
      <c r="D24" s="25">
        <v>0</v>
      </c>
      <c r="E24" s="25">
        <v>0</v>
      </c>
      <c r="F24" s="18">
        <f t="shared" si="0"/>
        <v>0</v>
      </c>
      <c r="G24" s="19" t="e">
        <f t="shared" si="1"/>
        <v>#DIV/0!</v>
      </c>
    </row>
    <row r="25" spans="1:7" ht="17.45" customHeight="1">
      <c r="A25" s="15" t="s">
        <v>38</v>
      </c>
      <c r="B25" s="20" t="s">
        <v>53</v>
      </c>
      <c r="C25" s="21" t="s">
        <v>35</v>
      </c>
      <c r="D25" s="26">
        <f>D26+D27</f>
        <v>853</v>
      </c>
      <c r="E25" s="26">
        <f>E26+E27</f>
        <v>504</v>
      </c>
      <c r="F25" s="18">
        <f t="shared" si="0"/>
        <v>349</v>
      </c>
      <c r="G25" s="19">
        <f t="shared" si="1"/>
        <v>0.69246031746031744</v>
      </c>
    </row>
    <row r="26" spans="1:7" ht="27.95" customHeight="1">
      <c r="A26" s="15" t="s">
        <v>54</v>
      </c>
      <c r="B26" s="23" t="s">
        <v>14</v>
      </c>
      <c r="C26" s="24" t="s">
        <v>35</v>
      </c>
      <c r="D26" s="25">
        <v>64</v>
      </c>
      <c r="E26" s="25">
        <v>31</v>
      </c>
      <c r="F26" s="18">
        <f t="shared" si="0"/>
        <v>33</v>
      </c>
      <c r="G26" s="19">
        <f t="shared" si="1"/>
        <v>1.064516129032258</v>
      </c>
    </row>
    <row r="27" spans="1:7" ht="27.95" customHeight="1">
      <c r="A27" s="15" t="s">
        <v>55</v>
      </c>
      <c r="B27" s="23" t="s">
        <v>16</v>
      </c>
      <c r="C27" s="24" t="s">
        <v>35</v>
      </c>
      <c r="D27" s="25">
        <v>789</v>
      </c>
      <c r="E27" s="25">
        <v>473</v>
      </c>
      <c r="F27" s="18">
        <f t="shared" si="0"/>
        <v>316</v>
      </c>
      <c r="G27" s="19">
        <f t="shared" si="1"/>
        <v>0.66807610993657507</v>
      </c>
    </row>
    <row r="28" spans="1:7" ht="31.5">
      <c r="A28" s="15" t="s">
        <v>39</v>
      </c>
      <c r="B28" s="55" t="s">
        <v>56</v>
      </c>
      <c r="C28" s="24" t="s">
        <v>35</v>
      </c>
      <c r="D28" s="56">
        <f>D29+D30</f>
        <v>5185</v>
      </c>
      <c r="E28" s="56">
        <f>E29+E30</f>
        <v>5175</v>
      </c>
      <c r="F28" s="18">
        <f t="shared" si="0"/>
        <v>10</v>
      </c>
      <c r="G28" s="19">
        <f t="shared" si="1"/>
        <v>1.9323671497584183E-3</v>
      </c>
    </row>
    <row r="29" spans="1:7" ht="18.75">
      <c r="A29" s="15" t="s">
        <v>57</v>
      </c>
      <c r="B29" s="23" t="s">
        <v>58</v>
      </c>
      <c r="C29" s="24" t="s">
        <v>35</v>
      </c>
      <c r="D29" s="25">
        <v>859</v>
      </c>
      <c r="E29" s="25">
        <v>859</v>
      </c>
      <c r="F29" s="18">
        <f t="shared" si="0"/>
        <v>0</v>
      </c>
      <c r="G29" s="19">
        <f t="shared" si="1"/>
        <v>0</v>
      </c>
    </row>
    <row r="30" spans="1:7" ht="18.75">
      <c r="A30" s="15" t="s">
        <v>59</v>
      </c>
      <c r="B30" s="23" t="s">
        <v>60</v>
      </c>
      <c r="C30" s="24" t="s">
        <v>35</v>
      </c>
      <c r="D30" s="25">
        <v>4326</v>
      </c>
      <c r="E30" s="25">
        <v>4316</v>
      </c>
      <c r="F30" s="18">
        <f t="shared" si="0"/>
        <v>10</v>
      </c>
      <c r="G30" s="19">
        <f t="shared" si="1"/>
        <v>2.3169601482855295E-3</v>
      </c>
    </row>
    <row r="31" spans="1:7" ht="51.95" customHeight="1">
      <c r="A31" s="15" t="s">
        <v>40</v>
      </c>
      <c r="B31" s="34" t="s">
        <v>42</v>
      </c>
      <c r="C31" s="35" t="s">
        <v>43</v>
      </c>
      <c r="D31" s="36">
        <v>4932309615.5200005</v>
      </c>
      <c r="E31" s="36">
        <v>3638848884.7800002</v>
      </c>
      <c r="F31" s="18">
        <f t="shared" si="0"/>
        <v>1293460730.7400002</v>
      </c>
      <c r="G31" s="19">
        <f t="shared" si="1"/>
        <v>0.35545876503695517</v>
      </c>
    </row>
    <row r="32" spans="1:7" ht="47.25">
      <c r="A32" s="15" t="s">
        <v>61</v>
      </c>
      <c r="B32" s="37" t="s">
        <v>44</v>
      </c>
      <c r="C32" s="35" t="s">
        <v>43</v>
      </c>
      <c r="D32" s="18">
        <f>D33+D34</f>
        <v>320000</v>
      </c>
      <c r="E32" s="17">
        <f>E33+E34</f>
        <v>300000</v>
      </c>
      <c r="F32" s="18">
        <f t="shared" si="0"/>
        <v>20000</v>
      </c>
      <c r="G32" s="19">
        <f t="shared" si="1"/>
        <v>6.6666666666666652E-2</v>
      </c>
    </row>
    <row r="33" spans="1:7" ht="31.5">
      <c r="A33" s="15" t="s">
        <v>62</v>
      </c>
      <c r="B33" s="38" t="s">
        <v>45</v>
      </c>
      <c r="C33" s="35" t="s">
        <v>43</v>
      </c>
      <c r="D33" s="33">
        <v>320000</v>
      </c>
      <c r="E33" s="39">
        <v>300000</v>
      </c>
      <c r="F33" s="18">
        <f t="shared" si="0"/>
        <v>20000</v>
      </c>
      <c r="G33" s="19">
        <f t="shared" si="1"/>
        <v>6.6666666666666652E-2</v>
      </c>
    </row>
    <row r="34" spans="1:7" ht="31.5">
      <c r="A34" s="15" t="s">
        <v>63</v>
      </c>
      <c r="B34" s="38" t="s">
        <v>46</v>
      </c>
      <c r="C34" s="35" t="s">
        <v>43</v>
      </c>
      <c r="D34" s="32">
        <v>0</v>
      </c>
      <c r="E34" s="25">
        <v>0</v>
      </c>
      <c r="F34" s="18">
        <f t="shared" si="0"/>
        <v>0</v>
      </c>
      <c r="G34" s="19" t="e">
        <f t="shared" si="1"/>
        <v>#DIV/0!</v>
      </c>
    </row>
    <row r="35" spans="1:7">
      <c r="B35" s="40"/>
      <c r="C35" s="41"/>
      <c r="D35" s="41"/>
      <c r="E35" s="41"/>
      <c r="F35" s="41"/>
      <c r="G35" s="41"/>
    </row>
    <row r="36" spans="1:7" ht="15.75">
      <c r="B36" s="42" t="s">
        <v>65</v>
      </c>
      <c r="C36" s="43"/>
      <c r="D36" s="44"/>
      <c r="E36" s="43"/>
      <c r="F36" s="45" t="s">
        <v>68</v>
      </c>
      <c r="G36" s="45"/>
    </row>
    <row r="37" spans="1:7">
      <c r="B37" s="46"/>
      <c r="C37" s="47"/>
      <c r="D37" s="48" t="s">
        <v>47</v>
      </c>
      <c r="E37" s="48"/>
      <c r="F37" s="49" t="s">
        <v>48</v>
      </c>
      <c r="G37" s="49"/>
    </row>
    <row r="38" spans="1:7">
      <c r="B38" s="46" t="s">
        <v>66</v>
      </c>
      <c r="C38" s="48"/>
      <c r="D38" s="48"/>
      <c r="E38" s="48"/>
      <c r="F38" s="48"/>
      <c r="G38" s="48"/>
    </row>
    <row r="39" spans="1:7">
      <c r="B39" s="46" t="s">
        <v>67</v>
      </c>
      <c r="C39" s="48"/>
      <c r="D39" s="48"/>
      <c r="E39" s="48"/>
      <c r="F39" s="48"/>
      <c r="G39" s="48"/>
    </row>
    <row r="40" spans="1:7">
      <c r="B40" s="50"/>
      <c r="C40" s="41"/>
      <c r="D40" s="41"/>
      <c r="E40" s="41"/>
      <c r="F40" s="41"/>
      <c r="G40" s="41"/>
    </row>
    <row r="41" spans="1:7" ht="15.75">
      <c r="B41" s="51"/>
      <c r="C41" s="51"/>
      <c r="D41" s="51"/>
      <c r="E41" s="51"/>
      <c r="F41" s="51"/>
      <c r="G41" s="51"/>
    </row>
    <row r="42" spans="1:7" ht="17.25" customHeight="1">
      <c r="B42" s="1"/>
      <c r="C42" s="1"/>
      <c r="D42" s="1"/>
      <c r="E42" s="1"/>
      <c r="F42" s="1"/>
      <c r="G42" s="52"/>
    </row>
    <row r="43" spans="1:7" ht="15.75">
      <c r="B43" s="53"/>
      <c r="C43" s="54"/>
      <c r="D43" s="54"/>
      <c r="E43" s="54"/>
      <c r="F43" s="54"/>
      <c r="G43" s="54"/>
    </row>
  </sheetData>
  <mergeCells count="5">
    <mergeCell ref="B42:F42"/>
    <mergeCell ref="E1:F1"/>
    <mergeCell ref="B3:F3"/>
    <mergeCell ref="B4:F4"/>
    <mergeCell ref="B5:F5"/>
  </mergeCells>
  <conditionalFormatting sqref="D9:E10 D23:E24 D13:E13 D26:E27 E12 D29:E30 D17:E17 D20:E20">
    <cfRule type="cellIs" dxfId="3" priority="2" operator="equal">
      <formula>'Приложение 2 V2'!J9</formula>
    </cfRule>
    <cfRule type="cellIs" dxfId="2" priority="3" operator="notBetween">
      <formula>'Приложение 2 V2'!J9-0.15</formula>
      <formula>'Приложение 2 V2'!J9+0.15</formula>
    </cfRule>
  </conditionalFormatting>
  <conditionalFormatting sqref="D12">
    <cfRule type="cellIs" dxfId="1" priority="4" operator="equal">
      <formula>'Приложение 2 V2'!J12</formula>
    </cfRule>
    <cfRule type="cellIs" dxfId="0" priority="5" operator="notBetween">
      <formula>'Приложение 2 V2'!J12 -0.15</formula>
      <formula>'Приложение 2 V2'!J12+0.15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Roman,Regular"&amp;12&amp;A</oddHeader>
    <oddFooter>&amp;C&amp;"Times New Roman,Regular"&amp;12Страница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2480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 V2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ermakova</cp:lastModifiedBy>
  <cp:revision>270</cp:revision>
  <dcterms:created xsi:type="dcterms:W3CDTF">2017-01-20T15:44:22Z</dcterms:created>
  <dcterms:modified xsi:type="dcterms:W3CDTF">2025-01-23T05:56:00Z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