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Приложение 2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8" i="1"/>
  <c r="D15" s="1"/>
  <c r="E8"/>
  <c r="G8" s="1"/>
  <c r="F9"/>
  <c r="G9"/>
  <c r="F10"/>
  <c r="G10"/>
  <c r="D11"/>
  <c r="D16" s="1"/>
  <c r="E11"/>
  <c r="F12"/>
  <c r="G12"/>
  <c r="F13"/>
  <c r="G13"/>
  <c r="F19"/>
  <c r="G19"/>
  <c r="D21"/>
  <c r="E21"/>
  <c r="F22"/>
  <c r="G22"/>
  <c r="F23"/>
  <c r="G23"/>
  <c r="D24"/>
  <c r="D29" s="1"/>
  <c r="E24"/>
  <c r="E29" s="1"/>
  <c r="F25"/>
  <c r="G25"/>
  <c r="F26"/>
  <c r="G26"/>
  <c r="F30"/>
  <c r="G30"/>
  <c r="D31"/>
  <c r="E31"/>
  <c r="D32"/>
  <c r="E32"/>
  <c r="F33"/>
  <c r="G33"/>
  <c r="F34"/>
  <c r="G34"/>
  <c r="F35"/>
  <c r="G35"/>
  <c r="F36"/>
  <c r="G36"/>
  <c r="D38"/>
  <c r="E38"/>
  <c r="F39"/>
  <c r="G39"/>
  <c r="F40"/>
  <c r="G40"/>
  <c r="D41"/>
  <c r="E41"/>
  <c r="F42"/>
  <c r="G42"/>
  <c r="F43"/>
  <c r="G43"/>
  <c r="F44"/>
  <c r="G44"/>
  <c r="D45"/>
  <c r="F45" s="1"/>
  <c r="E45"/>
  <c r="F46"/>
  <c r="G46"/>
  <c r="F47"/>
  <c r="G47"/>
  <c r="G45" l="1"/>
  <c r="D37"/>
  <c r="E15"/>
  <c r="F15" s="1"/>
  <c r="G21"/>
  <c r="G38"/>
  <c r="G29"/>
  <c r="G24"/>
  <c r="G11"/>
  <c r="D20"/>
  <c r="D27" s="1"/>
  <c r="G31"/>
  <c r="G41"/>
  <c r="G32"/>
  <c r="E28"/>
  <c r="E20"/>
  <c r="E27" s="1"/>
  <c r="E16"/>
  <c r="F16" s="1"/>
  <c r="F38"/>
  <c r="F32"/>
  <c r="F24"/>
  <c r="F8"/>
  <c r="D7"/>
  <c r="E37"/>
  <c r="E7"/>
  <c r="F41"/>
  <c r="F31"/>
  <c r="F29"/>
  <c r="F21"/>
  <c r="F11"/>
  <c r="D28"/>
  <c r="G15" l="1"/>
  <c r="F37"/>
  <c r="G16"/>
  <c r="D14"/>
  <c r="D18"/>
  <c r="G7"/>
  <c r="F7"/>
  <c r="D17"/>
  <c r="G28"/>
  <c r="F28"/>
  <c r="E17"/>
  <c r="E14"/>
  <c r="E18"/>
  <c r="G37"/>
  <c r="G27"/>
  <c r="F27"/>
  <c r="G20"/>
  <c r="F20"/>
  <c r="G14" l="1"/>
  <c r="F14"/>
  <c r="G18"/>
  <c r="F18"/>
  <c r="G17"/>
  <c r="F17"/>
</calcChain>
</file>

<file path=xl/sharedStrings.xml><?xml version="1.0" encoding="utf-8"?>
<sst xmlns="http://schemas.openxmlformats.org/spreadsheetml/2006/main" count="134" uniqueCount="83">
  <si>
    <t>Приложение № 2
к письму департамента от
__________№_____________</t>
  </si>
  <si>
    <t xml:space="preserve">  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</si>
  <si>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</si>
  <si>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</si>
  <si>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</si>
  <si>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</si>
  <si>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</si>
  <si>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</si>
  <si>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</si>
  <si>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Примечание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</si>
  <si>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</si>
  <si>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</si>
  <si>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</si>
  <si>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</si>
  <si>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</si>
  <si>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</si>
  <si>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</si>
  <si>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</si>
  <si>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</si>
  <si>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</si>
  <si>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</si>
  <si>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</si>
  <si>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</si>
  <si>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</si>
  <si>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</si>
  <si>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</si>
  <si>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</si>
  <si>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</si>
  <si>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</si>
  <si>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</si>
  <si>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</si>
  <si>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</si>
  <si>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</si>
  <si>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</si>
  <si>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</si>
  <si>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</si>
  <si>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Численность населения занятого в малом и среденем предпринимательстве - всего</t>
  </si>
  <si>
    <t>человек</t>
  </si>
  <si>
    <t>6.1</t>
  </si>
  <si>
    <t>6.1.1</t>
  </si>
  <si>
    <t>6.1.2</t>
  </si>
  <si>
    <t>6.2</t>
  </si>
  <si>
    <t>6.2.1</t>
  </si>
  <si>
    <t>6.2.2</t>
  </si>
  <si>
    <t>7</t>
  </si>
  <si>
    <r>
      <rPr>
        <b/>
        <sz val="12"/>
        <rFont val="Times New Roman"/>
        <family val="1"/>
        <charset val="204"/>
      </rPr>
      <t xml:space="preserve">Доля численности населения занятого в малом и среднем предпринимательстве в численности населения занятого в экономике </t>
    </r>
    <r>
      <rPr>
        <sz val="12"/>
        <rFont val="Times New Roman"/>
        <family val="1"/>
        <charset val="204"/>
      </rPr>
      <t>муниципального района, городского округа Краснодарского края</t>
    </r>
  </si>
  <si>
    <t>7.1</t>
  </si>
  <si>
    <t>доля  численности населения занятого в среднем предпринимательстве</t>
  </si>
  <si>
    <t>7.2</t>
  </si>
  <si>
    <t>доля  численности населения занятого в малом предпринимательстве</t>
  </si>
  <si>
    <t>8</t>
  </si>
  <si>
    <t>Численность населения занятого в экономике муниципального района, городского округа</t>
  </si>
  <si>
    <t>9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</si>
  <si>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и средних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</si>
  <si>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10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</si>
  <si>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
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</si>
  <si>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11</t>
  </si>
  <si>
    <r>
      <rPr>
        <b/>
        <sz val="12"/>
        <rFont val="Times New Roman"/>
        <family val="1"/>
        <charset val="204"/>
      </rPr>
      <t>Среднесписочная численность работнико</t>
    </r>
    <r>
      <rPr>
        <sz val="12"/>
        <rFont val="Times New Roman"/>
        <family val="1"/>
        <charset val="204"/>
      </rPr>
      <t xml:space="preserve">в (без внешних совместителей) </t>
    </r>
    <r>
      <rPr>
        <b/>
        <sz val="12"/>
        <rFont val="Times New Roman"/>
        <family val="1"/>
        <charset val="204"/>
      </rPr>
      <t>средних предприятий</t>
    </r>
    <r>
      <rPr>
        <sz val="12"/>
        <rFont val="Times New Roman"/>
        <family val="1"/>
        <charset val="204"/>
      </rPr>
      <t xml:space="preserve"> (юридических лиц)  </t>
    </r>
  </si>
  <si>
    <t>12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</si>
  <si>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204"/>
      </rPr>
      <t xml:space="preserve"> (юридических лиц) </t>
    </r>
  </si>
  <si>
    <t>13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</si>
  <si>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всех предприятий и организаций</t>
    </r>
    <r>
      <rPr>
        <sz val="12"/>
        <rFont val="Times New Roman"/>
        <family val="1"/>
        <charset val="204"/>
      </rPr>
      <t xml:space="preserve"> (юридических лиц)</t>
    </r>
  </si>
  <si>
    <t>14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</si>
  <si>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</si>
  <si>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15</t>
  </si>
  <si>
    <t>Оборот субъектов малого и среднего  предпринимательства - всего</t>
  </si>
  <si>
    <t>млн.руб.</t>
  </si>
  <si>
    <t>15.1</t>
  </si>
  <si>
    <t>15.1.1</t>
  </si>
  <si>
    <t>15.1.2</t>
  </si>
  <si>
    <t>15.2</t>
  </si>
  <si>
    <t>15.2.1</t>
  </si>
  <si>
    <t>15.2.2</t>
  </si>
  <si>
    <t>19</t>
  </si>
  <si>
    <t>Общий объем всех расходов бюджета муниципального района, городского округа</t>
  </si>
  <si>
    <t>рублей</t>
  </si>
  <si>
    <t>19.1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</si>
  <si>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</si>
  <si>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19.1.1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</si>
  <si>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</si>
  <si>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19.1.2</t>
  </si>
  <si>
    <t>фактические средства краевого и федерального бюджетов (софинансирование)</t>
  </si>
  <si>
    <t>Динамика развития малого и среднего предпринимательства в Белореченском районе  по итогам 1 квартала 2022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</si>
</sst>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sz val="9"/>
      <name val="Times New Roman"/>
      <family val="1"/>
      <charset val="1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42">
    <xf numFmtId="0" fontId="0" fillId="0" borderId="0" xfId="0">
      <alignment vertical="top" wrapText="1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7" fillId="0" borderId="1" xfId="0" applyNumberFormat="1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10" fontId="7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>
      <alignment vertical="top" wrapText="1"/>
    </xf>
    <xf numFmtId="1" fontId="9" fillId="0" borderId="1" xfId="0" applyNumberFormat="1" applyFont="1" applyBorder="1" applyAlignment="1" applyProtection="1">
      <alignment horizontal="left" vertical="top" wrapText="1" indent="12"/>
    </xf>
    <xf numFmtId="1" fontId="9" fillId="0" borderId="1" xfId="0" applyNumberFormat="1" applyFont="1" applyBorder="1" applyAlignment="1" applyProtection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15"/>
    </xf>
    <xf numFmtId="1" fontId="5" fillId="0" borderId="1" xfId="0" applyNumberFormat="1" applyFont="1" applyBorder="1" applyAlignment="1" applyProtection="1">
      <alignment horizontal="center" vertical="center" wrapText="1"/>
    </xf>
    <xf numFmtId="3" fontId="11" fillId="0" borderId="1" xfId="0" applyNumberFormat="1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wrapText="1" indent="12"/>
    </xf>
    <xf numFmtId="165" fontId="11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vertical="top" wrapText="1"/>
    </xf>
    <xf numFmtId="164" fontId="10" fillId="0" borderId="1" xfId="0" applyNumberFormat="1" applyFont="1" applyBorder="1" applyAlignment="1" applyProtection="1">
      <alignment horizontal="center" vertical="center"/>
    </xf>
    <xf numFmtId="165" fontId="11" fillId="0" borderId="1" xfId="0" applyNumberFormat="1" applyFont="1" applyBorder="1" applyAlignment="1" applyProtection="1">
      <alignment horizont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wrapText="1" indent="12"/>
    </xf>
    <xf numFmtId="0" fontId="4" fillId="0" borderId="1" xfId="0" applyFont="1" applyBorder="1" applyAlignment="1" applyProtection="1">
      <alignment horizontal="left" wrapText="1" indent="15"/>
    </xf>
    <xf numFmtId="3" fontId="11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6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G47"/>
  <sheetViews>
    <sheetView tabSelected="1" topLeftCell="A34" zoomScaleNormal="100" workbookViewId="0">
      <selection activeCell="C35" sqref="C35"/>
    </sheetView>
  </sheetViews>
  <sheetFormatPr defaultRowHeight="12"/>
  <cols>
    <col min="1" max="1" width="8" collapsed="1"/>
    <col min="2" max="2" width="86.42578125" collapsed="1"/>
    <col min="3" max="3" width="10.7109375" collapsed="1"/>
    <col min="4" max="5" width="22.42578125" collapsed="1"/>
    <col min="6" max="7" width="17.85546875" collapsed="1"/>
    <col min="8" max="8" width="22.5703125" customWidth="1" collapsed="1"/>
    <col min="9" max="1021" width="16.42578125" collapsed="1"/>
  </cols>
  <sheetData>
    <row r="1" spans="1:8" ht="45.75" customHeight="1">
      <c r="B1" s="1"/>
      <c r="C1" s="2"/>
      <c r="D1" s="1"/>
      <c r="E1" s="38" t="s">
        <v>0</v>
      </c>
      <c r="F1" s="38"/>
      <c r="G1" s="3"/>
    </row>
    <row r="2" spans="1:8">
      <c r="B2" s="1"/>
      <c r="C2" s="1"/>
      <c r="D2" s="1"/>
      <c r="E2" s="1"/>
      <c r="F2" s="4" t="s">
        <v>1</v>
      </c>
      <c r="G2" s="4" t="s">
        <v>1</v>
      </c>
    </row>
    <row r="3" spans="1:8" ht="15.75">
      <c r="B3" s="39"/>
      <c r="C3" s="39"/>
      <c r="D3" s="39"/>
      <c r="E3" s="39"/>
      <c r="F3" s="39"/>
      <c r="G3" s="5"/>
    </row>
    <row r="4" spans="1:8" ht="45.75" customHeight="1">
      <c r="B4" s="40" t="s">
        <v>82</v>
      </c>
      <c r="C4" s="40"/>
      <c r="D4" s="40"/>
      <c r="E4" s="40"/>
      <c r="F4" s="40"/>
      <c r="G4" s="6"/>
    </row>
    <row r="5" spans="1:8" ht="15" customHeight="1">
      <c r="B5" s="41"/>
      <c r="C5" s="41"/>
      <c r="D5" s="41"/>
      <c r="E5" s="41"/>
      <c r="F5" s="41"/>
      <c r="G5" s="7"/>
    </row>
    <row r="6" spans="1:8" ht="47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</row>
    <row r="7" spans="1:8" ht="18.75">
      <c r="A7" s="9">
        <v>1</v>
      </c>
      <c r="B7" s="10" t="s">
        <v>10</v>
      </c>
      <c r="C7" s="8" t="s">
        <v>11</v>
      </c>
      <c r="D7" s="11">
        <f>D8+D11</f>
        <v>3962</v>
      </c>
      <c r="E7" s="11">
        <f>E8+E11</f>
        <v>3864</v>
      </c>
      <c r="F7" s="12">
        <f t="shared" ref="F7:F38" si="0">D7-E7</f>
        <v>98</v>
      </c>
      <c r="G7" s="13">
        <f t="shared" ref="G7:G38" si="1">D7/E7-1</f>
        <v>2.5362318840579601E-2</v>
      </c>
      <c r="H7" s="14"/>
    </row>
    <row r="8" spans="1:8" ht="19.5">
      <c r="A8" s="9" t="s">
        <v>12</v>
      </c>
      <c r="B8" s="15" t="s">
        <v>13</v>
      </c>
      <c r="C8" s="16" t="s">
        <v>11</v>
      </c>
      <c r="D8" s="17">
        <f>D9+D10</f>
        <v>11</v>
      </c>
      <c r="E8" s="17">
        <f>E9+E10</f>
        <v>8</v>
      </c>
      <c r="F8" s="12">
        <f t="shared" si="0"/>
        <v>3</v>
      </c>
      <c r="G8" s="13">
        <f t="shared" si="1"/>
        <v>0.375</v>
      </c>
      <c r="H8" s="14"/>
    </row>
    <row r="9" spans="1:8" ht="18.75">
      <c r="A9" s="9" t="s">
        <v>14</v>
      </c>
      <c r="B9" s="18" t="s">
        <v>15</v>
      </c>
      <c r="C9" s="19" t="s">
        <v>11</v>
      </c>
      <c r="D9" s="20">
        <v>10</v>
      </c>
      <c r="E9" s="20">
        <v>7</v>
      </c>
      <c r="F9" s="12">
        <f t="shared" si="0"/>
        <v>3</v>
      </c>
      <c r="G9" s="13">
        <f t="shared" si="1"/>
        <v>0.4285714285714286</v>
      </c>
      <c r="H9" s="14"/>
    </row>
    <row r="10" spans="1:8" ht="18.75">
      <c r="A10" s="9" t="s">
        <v>16</v>
      </c>
      <c r="B10" s="18" t="s">
        <v>17</v>
      </c>
      <c r="C10" s="19" t="s">
        <v>11</v>
      </c>
      <c r="D10" s="20">
        <v>1</v>
      </c>
      <c r="E10" s="20">
        <v>1</v>
      </c>
      <c r="F10" s="12">
        <f t="shared" si="0"/>
        <v>0</v>
      </c>
      <c r="G10" s="13">
        <f t="shared" si="1"/>
        <v>0</v>
      </c>
      <c r="H10" s="14"/>
    </row>
    <row r="11" spans="1:8" ht="17.45" customHeight="1">
      <c r="A11" s="9" t="s">
        <v>18</v>
      </c>
      <c r="B11" s="15" t="s">
        <v>19</v>
      </c>
      <c r="C11" s="16" t="s">
        <v>11</v>
      </c>
      <c r="D11" s="21">
        <f>D12+D13</f>
        <v>3951</v>
      </c>
      <c r="E11" s="21">
        <f>E12+E13</f>
        <v>3856</v>
      </c>
      <c r="F11" s="12">
        <f t="shared" si="0"/>
        <v>95</v>
      </c>
      <c r="G11" s="13">
        <f t="shared" si="1"/>
        <v>2.4636929460580825E-2</v>
      </c>
      <c r="H11" s="14"/>
    </row>
    <row r="12" spans="1:8" ht="18.75">
      <c r="A12" s="9" t="s">
        <v>20</v>
      </c>
      <c r="B12" s="18" t="s">
        <v>15</v>
      </c>
      <c r="C12" s="19" t="s">
        <v>11</v>
      </c>
      <c r="D12" s="20">
        <v>789</v>
      </c>
      <c r="E12" s="20">
        <v>845</v>
      </c>
      <c r="F12" s="12">
        <f t="shared" si="0"/>
        <v>-56</v>
      </c>
      <c r="G12" s="13">
        <f t="shared" si="1"/>
        <v>-6.6272189349112387E-2</v>
      </c>
      <c r="H12" s="14"/>
    </row>
    <row r="13" spans="1:8" ht="18.75">
      <c r="A13" s="9" t="s">
        <v>21</v>
      </c>
      <c r="B13" s="18" t="s">
        <v>17</v>
      </c>
      <c r="C13" s="19" t="s">
        <v>11</v>
      </c>
      <c r="D13" s="20">
        <v>3162</v>
      </c>
      <c r="E13" s="20">
        <v>3011</v>
      </c>
      <c r="F13" s="12">
        <f t="shared" si="0"/>
        <v>151</v>
      </c>
      <c r="G13" s="13">
        <f t="shared" si="1"/>
        <v>5.0149452009299322E-2</v>
      </c>
      <c r="H13" s="14"/>
    </row>
    <row r="14" spans="1:8" ht="31.5">
      <c r="A14" s="9" t="s">
        <v>22</v>
      </c>
      <c r="B14" s="10" t="s">
        <v>23</v>
      </c>
      <c r="C14" s="8" t="s">
        <v>24</v>
      </c>
      <c r="D14" s="22">
        <f>D7/D19*100</f>
        <v>88.33890746934226</v>
      </c>
      <c r="E14" s="22">
        <f>E7/E19*100</f>
        <v>87.6786929884275</v>
      </c>
      <c r="F14" s="12">
        <f t="shared" si="0"/>
        <v>0.66021448091476032</v>
      </c>
      <c r="G14" s="13">
        <f t="shared" si="1"/>
        <v>7.5299306868306104E-3</v>
      </c>
      <c r="H14" s="14"/>
    </row>
    <row r="15" spans="1:8" ht="18.75">
      <c r="A15" s="9" t="s">
        <v>25</v>
      </c>
      <c r="B15" s="23" t="s">
        <v>26</v>
      </c>
      <c r="C15" s="19" t="s">
        <v>24</v>
      </c>
      <c r="D15" s="24">
        <f>D8/D19*100</f>
        <v>0.2452619843924192</v>
      </c>
      <c r="E15" s="24">
        <f>E8/E19*100</f>
        <v>0.18152938506920807</v>
      </c>
      <c r="F15" s="12">
        <f t="shared" si="0"/>
        <v>6.3732599323211125E-2</v>
      </c>
      <c r="G15" s="13">
        <f t="shared" si="1"/>
        <v>0.35108695652173938</v>
      </c>
      <c r="H15" s="14"/>
    </row>
    <row r="16" spans="1:8" ht="18.75">
      <c r="A16" s="9" t="s">
        <v>27</v>
      </c>
      <c r="B16" s="23" t="s">
        <v>28</v>
      </c>
      <c r="C16" s="19" t="s">
        <v>24</v>
      </c>
      <c r="D16" s="24">
        <f>D11/D19*100</f>
        <v>88.093645484949832</v>
      </c>
      <c r="E16" s="24">
        <f>E11/E19*100</f>
        <v>87.497163603358302</v>
      </c>
      <c r="F16" s="12">
        <f t="shared" si="0"/>
        <v>0.59648188159152937</v>
      </c>
      <c r="G16" s="13">
        <f t="shared" si="1"/>
        <v>6.8171567743098294E-3</v>
      </c>
      <c r="H16" s="14"/>
    </row>
    <row r="17" spans="1:8" ht="31.5">
      <c r="A17" s="9" t="s">
        <v>29</v>
      </c>
      <c r="B17" s="10" t="s">
        <v>30</v>
      </c>
      <c r="C17" s="8" t="s">
        <v>11</v>
      </c>
      <c r="D17" s="22">
        <f>D7/D36*10000</f>
        <v>370.69957615621399</v>
      </c>
      <c r="E17" s="22">
        <f>E7/E36*10000</f>
        <v>360.43095004897157</v>
      </c>
      <c r="F17" s="12">
        <f t="shared" si="0"/>
        <v>10.268626107242426</v>
      </c>
      <c r="G17" s="13">
        <f t="shared" si="1"/>
        <v>2.848985667253956E-2</v>
      </c>
      <c r="H17" s="14"/>
    </row>
    <row r="18" spans="1:8" ht="31.5">
      <c r="A18" s="9" t="s">
        <v>31</v>
      </c>
      <c r="B18" s="10" t="s">
        <v>32</v>
      </c>
      <c r="C18" s="8" t="s">
        <v>11</v>
      </c>
      <c r="D18" s="22">
        <f>D7/D36*1000</f>
        <v>37.069957615621405</v>
      </c>
      <c r="E18" s="22">
        <f>E7/E36*1000</f>
        <v>36.043095004897154</v>
      </c>
      <c r="F18" s="12">
        <f t="shared" si="0"/>
        <v>1.0268626107242511</v>
      </c>
      <c r="G18" s="13">
        <f t="shared" si="1"/>
        <v>2.8489856672539782E-2</v>
      </c>
      <c r="H18" s="14"/>
    </row>
    <row r="19" spans="1:8" ht="31.5">
      <c r="A19" s="9" t="s">
        <v>33</v>
      </c>
      <c r="B19" s="10" t="s">
        <v>34</v>
      </c>
      <c r="C19" s="8" t="s">
        <v>11</v>
      </c>
      <c r="D19" s="20">
        <v>4485</v>
      </c>
      <c r="E19" s="20">
        <v>4407</v>
      </c>
      <c r="F19" s="12">
        <f t="shared" si="0"/>
        <v>78</v>
      </c>
      <c r="G19" s="13">
        <f t="shared" si="1"/>
        <v>1.7699115044247815E-2</v>
      </c>
      <c r="H19" s="14"/>
    </row>
    <row r="20" spans="1:8" ht="31.5">
      <c r="A20" s="9" t="s">
        <v>35</v>
      </c>
      <c r="B20" s="25" t="s">
        <v>36</v>
      </c>
      <c r="C20" s="8" t="s">
        <v>37</v>
      </c>
      <c r="D20" s="11">
        <f>D10+D13+D21+D24</f>
        <v>10897</v>
      </c>
      <c r="E20" s="11">
        <f>E10+E13+E21+E24</f>
        <v>11688</v>
      </c>
      <c r="F20" s="12">
        <f t="shared" si="0"/>
        <v>-791</v>
      </c>
      <c r="G20" s="13">
        <f t="shared" si="1"/>
        <v>-6.7676249144421607E-2</v>
      </c>
      <c r="H20" s="14"/>
    </row>
    <row r="21" spans="1:8" ht="19.5">
      <c r="A21" s="9" t="s">
        <v>38</v>
      </c>
      <c r="B21" s="15" t="s">
        <v>13</v>
      </c>
      <c r="C21" s="16" t="s">
        <v>37</v>
      </c>
      <c r="D21" s="21">
        <f>D22+D23</f>
        <v>1182</v>
      </c>
      <c r="E21" s="21">
        <f>E22+E23</f>
        <v>477</v>
      </c>
      <c r="F21" s="12">
        <f t="shared" si="0"/>
        <v>705</v>
      </c>
      <c r="G21" s="13">
        <f t="shared" si="1"/>
        <v>1.4779874213836477</v>
      </c>
      <c r="H21" s="14"/>
    </row>
    <row r="22" spans="1:8" ht="18.75">
      <c r="A22" s="9" t="s">
        <v>39</v>
      </c>
      <c r="B22" s="18" t="s">
        <v>15</v>
      </c>
      <c r="C22" s="19" t="s">
        <v>37</v>
      </c>
      <c r="D22" s="20">
        <v>1107</v>
      </c>
      <c r="E22" s="20">
        <v>402</v>
      </c>
      <c r="F22" s="12">
        <f t="shared" si="0"/>
        <v>705</v>
      </c>
      <c r="G22" s="13">
        <f t="shared" si="1"/>
        <v>1.7537313432835822</v>
      </c>
      <c r="H22" s="14"/>
    </row>
    <row r="23" spans="1:8" ht="18.75">
      <c r="A23" s="9" t="s">
        <v>40</v>
      </c>
      <c r="B23" s="18" t="s">
        <v>17</v>
      </c>
      <c r="C23" s="19" t="s">
        <v>37</v>
      </c>
      <c r="D23" s="20">
        <v>75</v>
      </c>
      <c r="E23" s="20">
        <v>75</v>
      </c>
      <c r="F23" s="12">
        <f t="shared" si="0"/>
        <v>0</v>
      </c>
      <c r="G23" s="13">
        <f t="shared" si="1"/>
        <v>0</v>
      </c>
      <c r="H23" s="14"/>
    </row>
    <row r="24" spans="1:8" ht="17.45" customHeight="1">
      <c r="A24" s="9" t="s">
        <v>41</v>
      </c>
      <c r="B24" s="15" t="s">
        <v>19</v>
      </c>
      <c r="C24" s="16" t="s">
        <v>37</v>
      </c>
      <c r="D24" s="21">
        <f>D25+D26</f>
        <v>6552</v>
      </c>
      <c r="E24" s="21">
        <f>E25+E26</f>
        <v>8199</v>
      </c>
      <c r="F24" s="12">
        <f t="shared" si="0"/>
        <v>-1647</v>
      </c>
      <c r="G24" s="13">
        <f t="shared" si="1"/>
        <v>-0.20087815587266744</v>
      </c>
      <c r="H24" s="14"/>
    </row>
    <row r="25" spans="1:8" ht="18.75">
      <c r="A25" s="9" t="s">
        <v>42</v>
      </c>
      <c r="B25" s="18" t="s">
        <v>15</v>
      </c>
      <c r="C25" s="19" t="s">
        <v>37</v>
      </c>
      <c r="D25" s="20">
        <v>4264</v>
      </c>
      <c r="E25" s="20">
        <v>5926</v>
      </c>
      <c r="F25" s="12">
        <f t="shared" si="0"/>
        <v>-1662</v>
      </c>
      <c r="G25" s="13">
        <f t="shared" si="1"/>
        <v>-0.2804589942625717</v>
      </c>
      <c r="H25" s="14"/>
    </row>
    <row r="26" spans="1:8" ht="18.75">
      <c r="A26" s="9" t="s">
        <v>43</v>
      </c>
      <c r="B26" s="18" t="s">
        <v>17</v>
      </c>
      <c r="C26" s="19" t="s">
        <v>37</v>
      </c>
      <c r="D26" s="20">
        <v>2288</v>
      </c>
      <c r="E26" s="20">
        <v>2273</v>
      </c>
      <c r="F26" s="12">
        <f t="shared" si="0"/>
        <v>15</v>
      </c>
      <c r="G26" s="13">
        <f t="shared" si="1"/>
        <v>6.5992080950285636E-3</v>
      </c>
      <c r="H26" s="14"/>
    </row>
    <row r="27" spans="1:8" ht="47.25">
      <c r="A27" s="9" t="s">
        <v>44</v>
      </c>
      <c r="B27" s="10" t="s">
        <v>45</v>
      </c>
      <c r="C27" s="8" t="s">
        <v>24</v>
      </c>
      <c r="D27" s="22">
        <f>D20/D30*100</f>
        <v>25.842483458628784</v>
      </c>
      <c r="E27" s="22">
        <f>E20/E30*100</f>
        <v>28.085351787773931</v>
      </c>
      <c r="F27" s="12">
        <f t="shared" si="0"/>
        <v>-2.2428683291451463</v>
      </c>
      <c r="G27" s="13">
        <f t="shared" si="1"/>
        <v>-7.9859007859090059E-2</v>
      </c>
      <c r="H27" s="14"/>
    </row>
    <row r="28" spans="1:8" ht="31.5">
      <c r="A28" s="9" t="s">
        <v>46</v>
      </c>
      <c r="B28" s="23" t="s">
        <v>47</v>
      </c>
      <c r="C28" s="19" t="s">
        <v>24</v>
      </c>
      <c r="D28" s="24">
        <f>(D21+D10)/D30*100</f>
        <v>2.8055114188820642</v>
      </c>
      <c r="E28" s="24">
        <f>(E21+E10)/E30*100</f>
        <v>1.1485966935793925</v>
      </c>
      <c r="F28" s="12">
        <f t="shared" si="0"/>
        <v>1.6569147253026717</v>
      </c>
      <c r="G28" s="13">
        <f t="shared" si="1"/>
        <v>1.4425557156526359</v>
      </c>
      <c r="H28" s="14"/>
    </row>
    <row r="29" spans="1:8" ht="31.5">
      <c r="A29" s="9" t="s">
        <v>48</v>
      </c>
      <c r="B29" s="23" t="s">
        <v>49</v>
      </c>
      <c r="C29" s="19" t="s">
        <v>24</v>
      </c>
      <c r="D29" s="24">
        <f>(D13+D24)/D30*100</f>
        <v>23.036972039746722</v>
      </c>
      <c r="E29" s="24">
        <f>(E13+E24)/E30*100</f>
        <v>26.936755094194542</v>
      </c>
      <c r="F29" s="12">
        <f t="shared" si="0"/>
        <v>-3.8997830544478198</v>
      </c>
      <c r="G29" s="13">
        <f t="shared" si="1"/>
        <v>-0.1447755321979487</v>
      </c>
      <c r="H29" s="14"/>
    </row>
    <row r="30" spans="1:8" ht="31.5">
      <c r="A30" s="9" t="s">
        <v>50</v>
      </c>
      <c r="B30" s="26" t="s">
        <v>51</v>
      </c>
      <c r="C30" s="8" t="s">
        <v>37</v>
      </c>
      <c r="D30" s="20">
        <v>42167</v>
      </c>
      <c r="E30" s="20">
        <v>41616</v>
      </c>
      <c r="F30" s="12">
        <f t="shared" si="0"/>
        <v>551</v>
      </c>
      <c r="G30" s="13">
        <f t="shared" si="1"/>
        <v>1.3240099961553176E-2</v>
      </c>
      <c r="H30" s="14"/>
    </row>
    <row r="31" spans="1:8" ht="63">
      <c r="A31" s="9" t="s">
        <v>52</v>
      </c>
      <c r="B31" s="26" t="s">
        <v>53</v>
      </c>
      <c r="C31" s="8" t="s">
        <v>24</v>
      </c>
      <c r="D31" s="12">
        <f>(D33+D34)/D35*100</f>
        <v>26.78535806902055</v>
      </c>
      <c r="E31" s="12">
        <f>(E33+E34)/E35*100</f>
        <v>31.784620021095989</v>
      </c>
      <c r="F31" s="12">
        <f t="shared" si="0"/>
        <v>-4.9992619520754396</v>
      </c>
      <c r="G31" s="13">
        <f t="shared" si="1"/>
        <v>-0.15728556606174138</v>
      </c>
      <c r="H31" s="14"/>
    </row>
    <row r="32" spans="1:8" ht="63">
      <c r="A32" s="9" t="s">
        <v>54</v>
      </c>
      <c r="B32" s="26" t="s">
        <v>55</v>
      </c>
      <c r="C32" s="8" t="s">
        <v>24</v>
      </c>
      <c r="D32" s="12">
        <f>D34/D35*100</f>
        <v>21.264711749451426</v>
      </c>
      <c r="E32" s="12">
        <f>E34/E35*100</f>
        <v>29.765432718870859</v>
      </c>
      <c r="F32" s="12">
        <f t="shared" si="0"/>
        <v>-8.500720969419433</v>
      </c>
      <c r="G32" s="13">
        <f t="shared" si="1"/>
        <v>-0.28559037087440353</v>
      </c>
      <c r="H32" s="14"/>
    </row>
    <row r="33" spans="1:8" ht="31.5">
      <c r="A33" s="9" t="s">
        <v>56</v>
      </c>
      <c r="B33" s="26" t="s">
        <v>57</v>
      </c>
      <c r="C33" s="19" t="s">
        <v>37</v>
      </c>
      <c r="D33" s="20">
        <v>1107</v>
      </c>
      <c r="E33" s="20">
        <v>402</v>
      </c>
      <c r="F33" s="12">
        <f t="shared" si="0"/>
        <v>705</v>
      </c>
      <c r="G33" s="13">
        <f t="shared" si="1"/>
        <v>1.7537313432835822</v>
      </c>
      <c r="H33" s="14"/>
    </row>
    <row r="34" spans="1:8" ht="31.5">
      <c r="A34" s="9" t="s">
        <v>58</v>
      </c>
      <c r="B34" s="26" t="s">
        <v>59</v>
      </c>
      <c r="C34" s="19" t="s">
        <v>37</v>
      </c>
      <c r="D34" s="20">
        <v>4264</v>
      </c>
      <c r="E34" s="20">
        <v>5926</v>
      </c>
      <c r="F34" s="12">
        <f t="shared" si="0"/>
        <v>-1662</v>
      </c>
      <c r="G34" s="13">
        <f t="shared" si="1"/>
        <v>-0.2804589942625717</v>
      </c>
      <c r="H34" s="14"/>
    </row>
    <row r="35" spans="1:8" ht="31.5">
      <c r="A35" s="9" t="s">
        <v>60</v>
      </c>
      <c r="B35" s="26" t="s">
        <v>61</v>
      </c>
      <c r="C35" s="19" t="s">
        <v>37</v>
      </c>
      <c r="D35" s="20">
        <v>20052</v>
      </c>
      <c r="E35" s="20">
        <v>19909</v>
      </c>
      <c r="F35" s="12">
        <f t="shared" si="0"/>
        <v>143</v>
      </c>
      <c r="G35" s="13">
        <f t="shared" si="1"/>
        <v>7.1826811994575301E-3</v>
      </c>
      <c r="H35" s="14"/>
    </row>
    <row r="36" spans="1:8" ht="31.5">
      <c r="A36" s="9" t="s">
        <v>62</v>
      </c>
      <c r="B36" s="26" t="s">
        <v>63</v>
      </c>
      <c r="C36" s="8" t="s">
        <v>37</v>
      </c>
      <c r="D36" s="20">
        <v>106879</v>
      </c>
      <c r="E36" s="20">
        <v>107205</v>
      </c>
      <c r="F36" s="12">
        <f t="shared" si="0"/>
        <v>-326</v>
      </c>
      <c r="G36" s="13">
        <f t="shared" si="1"/>
        <v>-3.0409029429597778E-3</v>
      </c>
      <c r="H36" s="14"/>
    </row>
    <row r="37" spans="1:8" ht="18.75">
      <c r="A37" s="9" t="s">
        <v>64</v>
      </c>
      <c r="B37" s="10" t="s">
        <v>65</v>
      </c>
      <c r="C37" s="8" t="s">
        <v>66</v>
      </c>
      <c r="D37" s="12">
        <f>D38+D41</f>
        <v>7555.7000000000007</v>
      </c>
      <c r="E37" s="12">
        <f>E38+E41</f>
        <v>7265.5</v>
      </c>
      <c r="F37" s="12">
        <f t="shared" si="0"/>
        <v>290.20000000000073</v>
      </c>
      <c r="G37" s="13">
        <f t="shared" si="1"/>
        <v>3.9942192553850564E-2</v>
      </c>
      <c r="H37" s="14"/>
    </row>
    <row r="38" spans="1:8" ht="19.5">
      <c r="A38" s="9" t="s">
        <v>67</v>
      </c>
      <c r="B38" s="15" t="s">
        <v>13</v>
      </c>
      <c r="C38" s="16" t="s">
        <v>66</v>
      </c>
      <c r="D38" s="27">
        <f>D39+D40</f>
        <v>1772.6</v>
      </c>
      <c r="E38" s="27">
        <f>E39+E40</f>
        <v>1704.5</v>
      </c>
      <c r="F38" s="12">
        <f t="shared" si="0"/>
        <v>68.099999999999909</v>
      </c>
      <c r="G38" s="13">
        <f t="shared" si="1"/>
        <v>3.9953065415077704E-2</v>
      </c>
      <c r="H38" s="14"/>
    </row>
    <row r="39" spans="1:8" ht="18.75">
      <c r="A39" s="9" t="s">
        <v>68</v>
      </c>
      <c r="B39" s="18" t="s">
        <v>15</v>
      </c>
      <c r="C39" s="19" t="s">
        <v>66</v>
      </c>
      <c r="D39" s="28">
        <v>1294.3</v>
      </c>
      <c r="E39" s="28">
        <v>1244.5999999999999</v>
      </c>
      <c r="F39" s="12">
        <f t="shared" ref="F39:F47" si="2">D39-E39</f>
        <v>49.700000000000045</v>
      </c>
      <c r="G39" s="13">
        <f t="shared" ref="G39:G47" si="3">D39/E39-1</f>
        <v>3.9932508436445469E-2</v>
      </c>
      <c r="H39" s="14"/>
    </row>
    <row r="40" spans="1:8" ht="18.75">
      <c r="A40" s="9" t="s">
        <v>69</v>
      </c>
      <c r="B40" s="18" t="s">
        <v>17</v>
      </c>
      <c r="C40" s="19" t="s">
        <v>66</v>
      </c>
      <c r="D40" s="29">
        <v>478.3</v>
      </c>
      <c r="E40" s="29">
        <v>459.9</v>
      </c>
      <c r="F40" s="12">
        <f t="shared" si="2"/>
        <v>18.400000000000034</v>
      </c>
      <c r="G40" s="13">
        <f t="shared" si="3"/>
        <v>4.0008697542944116E-2</v>
      </c>
      <c r="H40" s="14"/>
    </row>
    <row r="41" spans="1:8" ht="19.5">
      <c r="A41" s="9" t="s">
        <v>70</v>
      </c>
      <c r="B41" s="15" t="s">
        <v>19</v>
      </c>
      <c r="C41" s="16" t="s">
        <v>66</v>
      </c>
      <c r="D41" s="27">
        <f>D42+D43</f>
        <v>5783.1</v>
      </c>
      <c r="E41" s="27">
        <f>E42+E43</f>
        <v>5561</v>
      </c>
      <c r="F41" s="12">
        <f t="shared" si="2"/>
        <v>222.10000000000036</v>
      </c>
      <c r="G41" s="13">
        <f t="shared" si="3"/>
        <v>3.9938859917281189E-2</v>
      </c>
      <c r="H41" s="14"/>
    </row>
    <row r="42" spans="1:8" ht="18.75">
      <c r="A42" s="9" t="s">
        <v>71</v>
      </c>
      <c r="B42" s="18" t="s">
        <v>15</v>
      </c>
      <c r="C42" s="19" t="s">
        <v>66</v>
      </c>
      <c r="D42" s="30">
        <v>4095.7</v>
      </c>
      <c r="E42" s="30">
        <v>3938.4</v>
      </c>
      <c r="F42" s="12">
        <f t="shared" si="2"/>
        <v>157.29999999999973</v>
      </c>
      <c r="G42" s="13">
        <f t="shared" si="3"/>
        <v>3.9940077188705958E-2</v>
      </c>
      <c r="H42" s="14"/>
    </row>
    <row r="43" spans="1:8" ht="18.75">
      <c r="A43" s="9" t="s">
        <v>72</v>
      </c>
      <c r="B43" s="18" t="s">
        <v>17</v>
      </c>
      <c r="C43" s="19" t="s">
        <v>66</v>
      </c>
      <c r="D43" s="30">
        <v>1687.4</v>
      </c>
      <c r="E43" s="30">
        <v>1622.6</v>
      </c>
      <c r="F43" s="12">
        <f t="shared" si="2"/>
        <v>64.800000000000182</v>
      </c>
      <c r="G43" s="13">
        <f t="shared" si="3"/>
        <v>3.9935905337113331E-2</v>
      </c>
      <c r="H43" s="14"/>
    </row>
    <row r="44" spans="1:8" ht="31.5">
      <c r="A44" s="9" t="s">
        <v>73</v>
      </c>
      <c r="B44" s="31" t="s">
        <v>74</v>
      </c>
      <c r="C44" s="32" t="s">
        <v>75</v>
      </c>
      <c r="D44" s="33">
        <v>514728146.68000001</v>
      </c>
      <c r="E44" s="34">
        <v>458887456.52999997</v>
      </c>
      <c r="F44" s="12">
        <f t="shared" si="2"/>
        <v>55840690.150000036</v>
      </c>
      <c r="G44" s="13">
        <f t="shared" si="3"/>
        <v>0.12168711381272934</v>
      </c>
      <c r="H44" s="14"/>
    </row>
    <row r="45" spans="1:8" ht="63">
      <c r="A45" s="9" t="s">
        <v>76</v>
      </c>
      <c r="B45" s="35" t="s">
        <v>77</v>
      </c>
      <c r="C45" s="32" t="s">
        <v>75</v>
      </c>
      <c r="D45" s="12">
        <f>D46+D47</f>
        <v>0</v>
      </c>
      <c r="E45" s="11">
        <f>E46+E47</f>
        <v>17100</v>
      </c>
      <c r="F45" s="12">
        <f t="shared" si="2"/>
        <v>-17100</v>
      </c>
      <c r="G45" s="13">
        <f t="shared" si="3"/>
        <v>-1</v>
      </c>
      <c r="H45" s="14"/>
    </row>
    <row r="46" spans="1:8" ht="47.25">
      <c r="A46" s="9" t="s">
        <v>78</v>
      </c>
      <c r="B46" s="36" t="s">
        <v>79</v>
      </c>
      <c r="C46" s="32" t="s">
        <v>75</v>
      </c>
      <c r="D46" s="30">
        <v>0</v>
      </c>
      <c r="E46" s="37">
        <v>17100</v>
      </c>
      <c r="F46" s="12">
        <f t="shared" si="2"/>
        <v>-17100</v>
      </c>
      <c r="G46" s="13">
        <f t="shared" si="3"/>
        <v>-1</v>
      </c>
      <c r="H46" s="14"/>
    </row>
    <row r="47" spans="1:8" ht="31.5">
      <c r="A47" s="9" t="s">
        <v>80</v>
      </c>
      <c r="B47" s="36" t="s">
        <v>81</v>
      </c>
      <c r="C47" s="32" t="s">
        <v>75</v>
      </c>
      <c r="D47" s="29">
        <v>0</v>
      </c>
      <c r="E47" s="20">
        <v>0</v>
      </c>
      <c r="F47" s="12">
        <f t="shared" si="2"/>
        <v>0</v>
      </c>
      <c r="G47" s="13" t="e">
        <f t="shared" si="3"/>
        <v>#DIV/0!</v>
      </c>
      <c r="H47" s="14"/>
    </row>
  </sheetData>
  <mergeCells count="4">
    <mergeCell ref="E1:F1"/>
    <mergeCell ref="B3:F3"/>
    <mergeCell ref="B4:F4"/>
    <mergeCell ref="B5:F5"/>
  </mergeCells>
  <conditionalFormatting sqref="D9">
    <cfRule type="cellIs" dxfId="63" priority="2" operator="equal">
      <formula>'Приложение 2'!J9</formula>
    </cfRule>
    <cfRule type="cellIs" dxfId="62" priority="3" operator="notBetween">
      <formula>'Приложение 2'!J9-0.15</formula>
      <formula>'Приложение 2'!J9+0.15</formula>
    </cfRule>
  </conditionalFormatting>
  <conditionalFormatting sqref="E9">
    <cfRule type="cellIs" dxfId="61" priority="4" operator="equal">
      <formula>'Приложение 2'!K9</formula>
    </cfRule>
    <cfRule type="cellIs" dxfId="60" priority="5" operator="notBetween">
      <formula>'Приложение 2'!K9-0.15</formula>
      <formula>'Приложение 2'!K9+0.15</formula>
    </cfRule>
  </conditionalFormatting>
  <conditionalFormatting sqref="D10">
    <cfRule type="cellIs" dxfId="59" priority="6" operator="equal">
      <formula>'Приложение 2'!J10</formula>
    </cfRule>
    <cfRule type="cellIs" dxfId="58" priority="7" operator="notBetween">
      <formula>'Приложение 2'!J10-0.15</formula>
      <formula>'Приложение 2'!J10+0.15</formula>
    </cfRule>
  </conditionalFormatting>
  <conditionalFormatting sqref="E10">
    <cfRule type="cellIs" dxfId="57" priority="8" operator="equal">
      <formula>'Приложение 2'!K10</formula>
    </cfRule>
    <cfRule type="cellIs" dxfId="56" priority="9" operator="notBetween">
      <formula>'Приложение 2'!K10-0.15</formula>
      <formula>'Приложение 2'!K10+0.15</formula>
    </cfRule>
  </conditionalFormatting>
  <conditionalFormatting sqref="D19">
    <cfRule type="cellIs" dxfId="55" priority="10" operator="equal">
      <formula>'Приложение 2'!J19</formula>
    </cfRule>
    <cfRule type="cellIs" dxfId="54" priority="11" operator="notBetween">
      <formula>'Приложение 2'!J19-0.15</formula>
      <formula>'Приложение 2'!J19+0.15</formula>
    </cfRule>
  </conditionalFormatting>
  <conditionalFormatting sqref="E19">
    <cfRule type="cellIs" dxfId="53" priority="12" operator="equal">
      <formula>'Приложение 2'!K19</formula>
    </cfRule>
    <cfRule type="cellIs" dxfId="52" priority="13" operator="notBetween">
      <formula>'Приложение 2'!K19-0.15</formula>
      <formula>'Приложение 2'!K19+0.15</formula>
    </cfRule>
  </conditionalFormatting>
  <conditionalFormatting sqref="D22">
    <cfRule type="cellIs" dxfId="51" priority="14" operator="equal">
      <formula>'Приложение 2'!J22</formula>
    </cfRule>
    <cfRule type="cellIs" dxfId="50" priority="15" operator="notBetween">
      <formula>'Приложение 2'!J22-0.15</formula>
      <formula>'Приложение 2'!J22+0.15</formula>
    </cfRule>
  </conditionalFormatting>
  <conditionalFormatting sqref="E22">
    <cfRule type="cellIs" dxfId="49" priority="16" operator="equal">
      <formula>'Приложение 2'!K22</formula>
    </cfRule>
    <cfRule type="cellIs" dxfId="48" priority="17" operator="notBetween">
      <formula>'Приложение 2'!K22-0.15</formula>
      <formula>'Приложение 2'!K22+0.15</formula>
    </cfRule>
  </conditionalFormatting>
  <conditionalFormatting sqref="D23">
    <cfRule type="cellIs" dxfId="47" priority="18" operator="equal">
      <formula>'Приложение 2'!J23</formula>
    </cfRule>
    <cfRule type="cellIs" dxfId="46" priority="19" operator="notBetween">
      <formula>'Приложение 2'!J23-0.15</formula>
      <formula>'Приложение 2'!J23+0.15</formula>
    </cfRule>
  </conditionalFormatting>
  <conditionalFormatting sqref="E23">
    <cfRule type="cellIs" dxfId="45" priority="20" operator="equal">
      <formula>'Приложение 2'!K23</formula>
    </cfRule>
    <cfRule type="cellIs" dxfId="44" priority="21" operator="notBetween">
      <formula>'Приложение 2'!K23-0.15</formula>
      <formula>'Приложение 2'!K23+0.15</formula>
    </cfRule>
  </conditionalFormatting>
  <conditionalFormatting sqref="D12">
    <cfRule type="cellIs" dxfId="43" priority="22" operator="equal">
      <formula>'Приложение 2'!J12</formula>
    </cfRule>
    <cfRule type="cellIs" dxfId="42" priority="23" operator="notBetween">
      <formula>'Приложение 2'!J12 -0.15</formula>
      <formula>'Приложение 2'!J12+0.15</formula>
    </cfRule>
  </conditionalFormatting>
  <conditionalFormatting sqref="D13">
    <cfRule type="cellIs" dxfId="41" priority="24" operator="equal">
      <formula>'Приложение 2'!J13</formula>
    </cfRule>
    <cfRule type="cellIs" dxfId="40" priority="25" operator="notBetween">
      <formula>'Приложение 2'!J13-0.15</formula>
      <formula>'Приложение 2'!J13+0.15</formula>
    </cfRule>
  </conditionalFormatting>
  <conditionalFormatting sqref="D25">
    <cfRule type="cellIs" dxfId="39" priority="26" operator="equal">
      <formula>'Приложение 2'!J25</formula>
    </cfRule>
    <cfRule type="cellIs" dxfId="38" priority="27" operator="notBetween">
      <formula>'Приложение 2'!J25-0.15</formula>
      <formula>'Приложение 2'!J25+0.15</formula>
    </cfRule>
  </conditionalFormatting>
  <conditionalFormatting sqref="E12">
    <cfRule type="cellIs" dxfId="37" priority="28" operator="equal">
      <formula>'Приложение 2'!K12</formula>
    </cfRule>
    <cfRule type="cellIs" dxfId="36" priority="29" operator="notBetween">
      <formula>'Приложение 2'!K12-0.15</formula>
      <formula>'Приложение 2'!K12+0.15</formula>
    </cfRule>
  </conditionalFormatting>
  <conditionalFormatting sqref="E13">
    <cfRule type="cellIs" dxfId="35" priority="30" operator="equal">
      <formula>'Приложение 2'!K13</formula>
    </cfRule>
    <cfRule type="cellIs" dxfId="34" priority="31" operator="notBetween">
      <formula>'Приложение 2'!K13-0.15</formula>
      <formula>'Приложение 2'!K13+0.15</formula>
    </cfRule>
  </conditionalFormatting>
  <conditionalFormatting sqref="E25">
    <cfRule type="cellIs" dxfId="33" priority="32" operator="equal">
      <formula>'Приложение 2'!K25</formula>
    </cfRule>
    <cfRule type="cellIs" dxfId="32" priority="33" operator="notBetween">
      <formula>'Приложение 2'!K25-0.15</formula>
      <formula>'Приложение 2'!K25+0.15</formula>
    </cfRule>
  </conditionalFormatting>
  <conditionalFormatting sqref="E26">
    <cfRule type="cellIs" dxfId="31" priority="34" operator="equal">
      <formula>'Приложение 2'!K26</formula>
    </cfRule>
    <cfRule type="cellIs" dxfId="30" priority="35" operator="notBetween">
      <formula>'Приложение 2'!K26-0.15</formula>
      <formula>'Приложение 2'!K26+0.15</formula>
    </cfRule>
  </conditionalFormatting>
  <conditionalFormatting sqref="D26">
    <cfRule type="cellIs" dxfId="29" priority="38" operator="equal">
      <formula>'Приложение 2'!J26</formula>
    </cfRule>
    <cfRule type="cellIs" dxfId="28" priority="39" operator="notBetween">
      <formula>'Приложение 2'!J26-0.15</formula>
      <formula>'Приложение 2'!J26+0.15</formula>
    </cfRule>
  </conditionalFormatting>
  <conditionalFormatting sqref="D30">
    <cfRule type="cellIs" dxfId="27" priority="40" operator="equal">
      <formula>'Приложение 2'!J30</formula>
    </cfRule>
    <cfRule type="cellIs" dxfId="26" priority="41" operator="notBetween">
      <formula>'Приложение 2'!J30-0.15</formula>
      <formula>'Приложение 2'!J30+0.15</formula>
    </cfRule>
  </conditionalFormatting>
  <conditionalFormatting sqref="D33">
    <cfRule type="cellIs" dxfId="25" priority="42" operator="equal">
      <formula>'Приложение 2'!J33</formula>
    </cfRule>
    <cfRule type="cellIs" dxfId="24" priority="43" operator="notBetween">
      <formula>'Приложение 2'!J33-0.15</formula>
      <formula>'Приложение 2'!J33+0.15</formula>
    </cfRule>
  </conditionalFormatting>
  <conditionalFormatting sqref="D34">
    <cfRule type="cellIs" dxfId="23" priority="44" operator="equal">
      <formula>'Приложение 2'!J34</formula>
    </cfRule>
    <cfRule type="cellIs" dxfId="22" priority="45" operator="notBetween">
      <formula>'Приложение 2'!J34-0.15</formula>
      <formula>'Приложение 2'!J34+0.15</formula>
    </cfRule>
  </conditionalFormatting>
  <conditionalFormatting sqref="D35">
    <cfRule type="cellIs" dxfId="21" priority="46" operator="equal">
      <formula>'Приложение 2'!J35</formula>
    </cfRule>
    <cfRule type="cellIs" dxfId="20" priority="47" operator="notBetween">
      <formula>'Приложение 2'!J35-0.15</formula>
      <formula>'Приложение 2'!J35+0.15</formula>
    </cfRule>
  </conditionalFormatting>
  <conditionalFormatting sqref="D36">
    <cfRule type="cellIs" dxfId="19" priority="48" operator="equal">
      <formula>'Приложение 2'!J36</formula>
    </cfRule>
    <cfRule type="cellIs" dxfId="18" priority="49" operator="notBetween">
      <formula>'Приложение 2'!J36-0.15</formula>
      <formula>'Приложение 2'!J36+0.15</formula>
    </cfRule>
  </conditionalFormatting>
  <conditionalFormatting sqref="D42">
    <cfRule type="cellIs" dxfId="17" priority="50" operator="equal">
      <formula>'Приложение 2'!J42</formula>
    </cfRule>
    <cfRule type="cellIs" dxfId="16" priority="51" operator="notBetween">
      <formula>'Приложение 2'!J42-0.15</formula>
      <formula>'Приложение 2'!J42+0.15</formula>
    </cfRule>
  </conditionalFormatting>
  <conditionalFormatting sqref="D43">
    <cfRule type="cellIs" dxfId="15" priority="52" operator="equal">
      <formula>'Приложение 2'!J43</formula>
    </cfRule>
    <cfRule type="cellIs" dxfId="14" priority="53" operator="notBetween">
      <formula>'Приложение 2'!J43-0.15</formula>
      <formula>'Приложение 2'!J43+0.15</formula>
    </cfRule>
  </conditionalFormatting>
  <conditionalFormatting sqref="E30">
    <cfRule type="cellIs" dxfId="13" priority="62" operator="equal">
      <formula>'Приложение 2'!K30</formula>
    </cfRule>
    <cfRule type="cellIs" dxfId="12" priority="63" operator="notBetween">
      <formula>'Приложение 2'!K30-0.15</formula>
      <formula>'Приложение 2'!K30+0.15</formula>
    </cfRule>
  </conditionalFormatting>
  <conditionalFormatting sqref="E33">
    <cfRule type="cellIs" dxfId="11" priority="64" operator="equal">
      <formula>'Приложение 2'!K33</formula>
    </cfRule>
    <cfRule type="cellIs" dxfId="10" priority="65" operator="notBetween">
      <formula>'Приложение 2'!K33-0.15</formula>
      <formula>'Приложение 2'!K33+0.15</formula>
    </cfRule>
  </conditionalFormatting>
  <conditionalFormatting sqref="E34">
    <cfRule type="cellIs" dxfId="9" priority="66" operator="equal">
      <formula>'Приложение 2'!K34</formula>
    </cfRule>
    <cfRule type="cellIs" dxfId="8" priority="67" operator="notBetween">
      <formula>'Приложение 2'!K34-0.15</formula>
      <formula>'Приложение 2'!K34+0.15</formula>
    </cfRule>
  </conditionalFormatting>
  <conditionalFormatting sqref="E35">
    <cfRule type="cellIs" dxfId="7" priority="68" operator="equal">
      <formula>'Приложение 2'!K35</formula>
    </cfRule>
    <cfRule type="cellIs" dxfId="6" priority="69" operator="notBetween">
      <formula>'Приложение 2'!K35-0.15</formula>
      <formula>'Приложение 2'!K35+0.15</formula>
    </cfRule>
  </conditionalFormatting>
  <conditionalFormatting sqref="E36">
    <cfRule type="cellIs" dxfId="5" priority="70" operator="equal">
      <formula>'Приложение 2'!K36</formula>
    </cfRule>
    <cfRule type="cellIs" dxfId="4" priority="71" operator="notBetween">
      <formula>'Приложение 2'!K36-0.15</formula>
      <formula>'Приложение 2'!K36+0.15</formula>
    </cfRule>
  </conditionalFormatting>
  <conditionalFormatting sqref="E42">
    <cfRule type="cellIs" dxfId="3" priority="72" operator="equal">
      <formula>'Приложение 2'!K42</formula>
    </cfRule>
    <cfRule type="cellIs" dxfId="2" priority="73" operator="notBetween">
      <formula>'Приложение 2'!K42-0.15</formula>
      <formula>'Приложение 2'!K42+0.15</formula>
    </cfRule>
  </conditionalFormatting>
  <conditionalFormatting sqref="E43">
    <cfRule type="cellIs" dxfId="1" priority="74" operator="equal">
      <formula>'Приложение 2'!K43</formula>
    </cfRule>
    <cfRule type="cellIs" dxfId="0" priority="75" operator="notBetween">
      <formula>'Приложение 2'!K43-0.15</formula>
      <formula>'Приложение 2'!K43+0.15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254</cp:revision>
  <dcterms:created xsi:type="dcterms:W3CDTF">2017-01-20T15:44:22Z</dcterms:created>
  <dcterms:modified xsi:type="dcterms:W3CDTF">2022-05-12T10:16:00Z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