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Приложение 2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45" i="1"/>
  <c r="D45"/>
  <c r="E41"/>
  <c r="D41"/>
  <c r="E38"/>
  <c r="D38"/>
  <c r="E32"/>
  <c r="D32"/>
  <c r="E31"/>
  <c r="D31"/>
  <c r="E24"/>
  <c r="E29" s="1"/>
  <c r="D24"/>
  <c r="E21"/>
  <c r="E28" s="1"/>
  <c r="D21"/>
  <c r="E11"/>
  <c r="E16" s="1"/>
  <c r="D11"/>
  <c r="E8"/>
  <c r="E15" s="1"/>
  <c r="D8"/>
  <c r="D7" l="1"/>
  <c r="D18" s="1"/>
  <c r="D15"/>
  <c r="E37"/>
  <c r="E7"/>
  <c r="E18" s="1"/>
  <c r="D37"/>
  <c r="D29"/>
  <c r="D28"/>
  <c r="E20"/>
  <c r="E27" s="1"/>
  <c r="D16"/>
  <c r="D20"/>
  <c r="D14" l="1"/>
  <c r="D17"/>
  <c r="E14"/>
  <c r="E17"/>
  <c r="D27"/>
</calcChain>
</file>

<file path=xl/sharedStrings.xml><?xml version="1.0" encoding="utf-8"?>
<sst xmlns="http://schemas.openxmlformats.org/spreadsheetml/2006/main" count="129" uniqueCount="79">
  <si>
    <t>Приложение № 2
к письму департамента от
__________№_____________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</si>
  <si>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</si>
  <si>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</si>
  <si>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</si>
  <si>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</si>
  <si>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</si>
  <si>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</si>
  <si>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</si>
  <si>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</si>
  <si>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</si>
  <si>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</si>
  <si>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</si>
  <si>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</si>
  <si>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</si>
  <si>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</si>
  <si>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</si>
  <si>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</si>
  <si>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</si>
  <si>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</si>
  <si>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</si>
  <si>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</si>
  <si>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</si>
  <si>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</si>
  <si>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</si>
  <si>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</si>
  <si>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</si>
  <si>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</si>
  <si>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</si>
  <si>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</si>
  <si>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</si>
  <si>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</si>
  <si>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</si>
  <si>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Численность населения занятого в малом и среденем предпринимательстве - всего</t>
  </si>
  <si>
    <t>человек</t>
  </si>
  <si>
    <t>6.1</t>
  </si>
  <si>
    <t>6.1.1</t>
  </si>
  <si>
    <t>6.1.2</t>
  </si>
  <si>
    <t>6.2</t>
  </si>
  <si>
    <t>6.2.1</t>
  </si>
  <si>
    <t>6.2.2</t>
  </si>
  <si>
    <t>7</t>
  </si>
  <si>
    <r>
      <rPr>
        <b/>
        <sz val="12"/>
        <rFont val="Times New Roman"/>
        <family val="1"/>
        <charset val="204"/>
      </rPr>
      <t xml:space="preserve">Доля численности населения занятого в малом и среднем предпринимательстве в численности населения занятого в экономике </t>
    </r>
    <r>
      <rPr>
        <sz val="12"/>
        <rFont val="Times New Roman"/>
        <family val="1"/>
        <charset val="204"/>
      </rPr>
      <t>муниципального района, городского округа Краснодарского края</t>
    </r>
  </si>
  <si>
    <t>7.1</t>
  </si>
  <si>
    <t>доля  численности населения занятого в среднем предпринимательстве</t>
  </si>
  <si>
    <t>7.2</t>
  </si>
  <si>
    <t>доля  численности населения занятого в малом предпринимательстве</t>
  </si>
  <si>
    <t>8</t>
  </si>
  <si>
    <t>Численность населения занятого в экономике муниципального района, городского округа</t>
  </si>
  <si>
    <t>9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</si>
  <si>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и средних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</si>
  <si>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10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</si>
  <si>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
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</si>
  <si>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11</t>
  </si>
  <si>
    <r>
      <rPr>
        <b/>
        <sz val="12"/>
        <rFont val="Times New Roman"/>
        <family val="1"/>
        <charset val="204"/>
      </rPr>
      <t>Среднесписочная численность работнико</t>
    </r>
    <r>
      <rPr>
        <sz val="12"/>
        <rFont val="Times New Roman"/>
        <family val="1"/>
        <charset val="204"/>
      </rPr>
      <t xml:space="preserve">в (без внешних совместителей) </t>
    </r>
    <r>
      <rPr>
        <b/>
        <sz val="12"/>
        <rFont val="Times New Roman"/>
        <family val="1"/>
        <charset val="204"/>
      </rPr>
      <t>средних предприятий</t>
    </r>
    <r>
      <rPr>
        <sz val="12"/>
        <rFont val="Times New Roman"/>
        <family val="1"/>
        <charset val="204"/>
      </rPr>
      <t xml:space="preserve"> (юридических лиц)  </t>
    </r>
  </si>
  <si>
    <t>12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</si>
  <si>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204"/>
      </rPr>
      <t xml:space="preserve"> (юридических лиц) </t>
    </r>
  </si>
  <si>
    <t>13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</si>
  <si>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всех предприятий и организаций</t>
    </r>
    <r>
      <rPr>
        <sz val="12"/>
        <rFont val="Times New Roman"/>
        <family val="1"/>
        <charset val="204"/>
      </rPr>
      <t xml:space="preserve"> (юридических лиц)</t>
    </r>
  </si>
  <si>
    <t>14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</si>
  <si>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</si>
  <si>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15</t>
  </si>
  <si>
    <t>Оборот субъектов малого и среднего  предпринимательства - всего</t>
  </si>
  <si>
    <t>млн.руб.</t>
  </si>
  <si>
    <t>15.1</t>
  </si>
  <si>
    <t>15.1.1</t>
  </si>
  <si>
    <t>15.1.2</t>
  </si>
  <si>
    <t>15.2</t>
  </si>
  <si>
    <t>15.2.1</t>
  </si>
  <si>
    <t>15.2.2</t>
  </si>
  <si>
    <t>19</t>
  </si>
  <si>
    <t>Общий объем всех расходов бюджета муниципального района, городского округа</t>
  </si>
  <si>
    <t>рублей</t>
  </si>
  <si>
    <t>19.1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</si>
  <si>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</si>
  <si>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19.1.1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</si>
  <si>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</si>
  <si>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19.1.2</t>
  </si>
  <si>
    <t>фактические средства краевого и федерального бюджетов (софинансирование)</t>
  </si>
  <si>
    <t>Динамика развития малого и среднего предпринимательства в Белореченском районе  по итогам 3 квартала 2021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</si>
</sst>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42">
    <xf numFmtId="0" fontId="0" fillId="0" borderId="0" xfId="0">
      <alignment vertical="top" wrapText="1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wrapText="1"/>
    </xf>
    <xf numFmtId="1" fontId="7" fillId="0" borderId="1" xfId="0" applyNumberFormat="1" applyFont="1" applyBorder="1" applyAlignment="1" applyProtection="1">
      <alignment horizontal="left" vertical="top" wrapText="1" indent="12"/>
    </xf>
    <xf numFmtId="1" fontId="7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left" vertical="top" wrapText="1" indent="15"/>
    </xf>
    <xf numFmtId="1" fontId="4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left" wrapText="1" indent="12"/>
    </xf>
    <xf numFmtId="1" fontId="3" fillId="0" borderId="1" xfId="0" applyNumberFormat="1" applyFont="1" applyBorder="1" applyAlignment="1" applyProtection="1">
      <alignment horizontal="left" wrapText="1"/>
    </xf>
    <xf numFmtId="1" fontId="3" fillId="0" borderId="1" xfId="0" applyNumberFormat="1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wrapText="1" indent="12"/>
    </xf>
    <xf numFmtId="0" fontId="3" fillId="0" borderId="1" xfId="0" applyFont="1" applyBorder="1" applyAlignment="1" applyProtection="1">
      <alignment horizontal="left" wrapText="1" indent="15"/>
    </xf>
    <xf numFmtId="1" fontId="10" fillId="0" borderId="0" xfId="0" applyNumberFormat="1" applyFont="1" applyAlignment="1" applyProtection="1"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center" wrapText="1"/>
    </xf>
    <xf numFmtId="1" fontId="4" fillId="0" borderId="0" xfId="0" applyNumberFormat="1" applyFont="1" applyAlignment="1" applyProtection="1">
      <alignment horizontal="left" vertical="top"/>
    </xf>
    <xf numFmtId="1" fontId="10" fillId="0" borderId="0" xfId="0" applyNumberFormat="1" applyFont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 wrapText="1"/>
    </xf>
    <xf numFmtId="3" fontId="6" fillId="0" borderId="2" xfId="0" applyNumberFormat="1" applyFont="1" applyBorder="1" applyAlignment="1" applyProtection="1">
      <alignment horizontal="center" vertical="center"/>
    </xf>
    <xf numFmtId="1" fontId="8" fillId="0" borderId="2" xfId="0" applyNumberFormat="1" applyFont="1" applyBorder="1" applyAlignment="1" applyProtection="1">
      <alignment horizontal="center" vertical="center"/>
    </xf>
    <xf numFmtId="3" fontId="9" fillId="0" borderId="2" xfId="0" applyNumberFormat="1" applyFont="1" applyBorder="1" applyAlignment="1" applyProtection="1">
      <alignment horizontal="center" vertical="center"/>
      <protection locked="0"/>
    </xf>
    <xf numFmtId="3" fontId="8" fillId="0" borderId="2" xfId="0" applyNumberFormat="1" applyFont="1" applyBorder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</xf>
    <xf numFmtId="165" fontId="9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8" fillId="0" borderId="2" xfId="0" applyNumberFormat="1" applyFont="1" applyBorder="1" applyAlignment="1" applyProtection="1">
      <alignment horizontal="center" vertical="center"/>
    </xf>
    <xf numFmtId="165" fontId="9" fillId="0" borderId="2" xfId="0" applyNumberFormat="1" applyFont="1" applyBorder="1" applyAlignment="1" applyProtection="1">
      <alignment horizont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1" fontId="3" fillId="0" borderId="0" xfId="0" applyNumberFormat="1" applyFont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6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C52"/>
  <sheetViews>
    <sheetView tabSelected="1" zoomScaleNormal="100" workbookViewId="0">
      <selection activeCell="A49" sqref="A49:E52"/>
    </sheetView>
  </sheetViews>
  <sheetFormatPr defaultRowHeight="12"/>
  <cols>
    <col min="1" max="1" width="8" collapsed="1"/>
    <col min="2" max="2" width="79.28515625" customWidth="1" collapsed="1"/>
    <col min="3" max="3" width="10.7109375" collapsed="1"/>
    <col min="4" max="5" width="22.42578125" collapsed="1"/>
    <col min="6" max="1017" width="16.42578125" collapsed="1"/>
  </cols>
  <sheetData>
    <row r="1" spans="1:5" ht="45.75" customHeight="1">
      <c r="B1" s="1"/>
      <c r="C1" s="2"/>
      <c r="D1" s="1"/>
      <c r="E1" s="3" t="s">
        <v>0</v>
      </c>
    </row>
    <row r="2" spans="1:5">
      <c r="B2" s="1"/>
      <c r="C2" s="1"/>
      <c r="D2" s="1"/>
      <c r="E2" s="1"/>
    </row>
    <row r="3" spans="1:5" ht="15.75">
      <c r="B3" s="39"/>
      <c r="C3" s="39"/>
      <c r="D3" s="39"/>
      <c r="E3" s="39"/>
    </row>
    <row r="4" spans="1:5" ht="45.75" customHeight="1">
      <c r="B4" s="40" t="s">
        <v>78</v>
      </c>
      <c r="C4" s="40"/>
      <c r="D4" s="40"/>
      <c r="E4" s="40"/>
    </row>
    <row r="5" spans="1:5" ht="15" customHeight="1">
      <c r="B5" s="41"/>
      <c r="C5" s="41"/>
      <c r="D5" s="41"/>
      <c r="E5" s="41"/>
    </row>
    <row r="6" spans="1:5" ht="47.25">
      <c r="A6" s="4" t="s">
        <v>1</v>
      </c>
      <c r="B6" s="4" t="s">
        <v>2</v>
      </c>
      <c r="C6" s="4" t="s">
        <v>3</v>
      </c>
      <c r="D6" s="24" t="s">
        <v>4</v>
      </c>
      <c r="E6" s="24" t="s">
        <v>5</v>
      </c>
    </row>
    <row r="7" spans="1:5" ht="18.75">
      <c r="A7" s="5">
        <v>1</v>
      </c>
      <c r="B7" s="6" t="s">
        <v>6</v>
      </c>
      <c r="C7" s="4" t="s">
        <v>7</v>
      </c>
      <c r="D7" s="25">
        <f>D8+D11</f>
        <v>3805</v>
      </c>
      <c r="E7" s="25">
        <f>E8+E11</f>
        <v>3868</v>
      </c>
    </row>
    <row r="8" spans="1:5" ht="19.5">
      <c r="A8" s="5" t="s">
        <v>8</v>
      </c>
      <c r="B8" s="7" t="s">
        <v>9</v>
      </c>
      <c r="C8" s="8" t="s">
        <v>7</v>
      </c>
      <c r="D8" s="26">
        <f>D9+D10</f>
        <v>11</v>
      </c>
      <c r="E8" s="26">
        <f>E9+E10</f>
        <v>8</v>
      </c>
    </row>
    <row r="9" spans="1:5" ht="18.75">
      <c r="A9" s="5" t="s">
        <v>10</v>
      </c>
      <c r="B9" s="9" t="s">
        <v>11</v>
      </c>
      <c r="C9" s="10" t="s">
        <v>7</v>
      </c>
      <c r="D9" s="27">
        <v>10</v>
      </c>
      <c r="E9" s="27">
        <v>7</v>
      </c>
    </row>
    <row r="10" spans="1:5" ht="18.75">
      <c r="A10" s="5" t="s">
        <v>12</v>
      </c>
      <c r="B10" s="9" t="s">
        <v>13</v>
      </c>
      <c r="C10" s="10" t="s">
        <v>7</v>
      </c>
      <c r="D10" s="27">
        <v>1</v>
      </c>
      <c r="E10" s="27">
        <v>1</v>
      </c>
    </row>
    <row r="11" spans="1:5" ht="17.45" customHeight="1">
      <c r="A11" s="5" t="s">
        <v>14</v>
      </c>
      <c r="B11" s="7" t="s">
        <v>15</v>
      </c>
      <c r="C11" s="8" t="s">
        <v>7</v>
      </c>
      <c r="D11" s="28">
        <f>D12+D13</f>
        <v>3794</v>
      </c>
      <c r="E11" s="28">
        <f>E12+E13</f>
        <v>3860</v>
      </c>
    </row>
    <row r="12" spans="1:5" ht="18.75">
      <c r="A12" s="5" t="s">
        <v>16</v>
      </c>
      <c r="B12" s="9" t="s">
        <v>11</v>
      </c>
      <c r="C12" s="10" t="s">
        <v>7</v>
      </c>
      <c r="D12" s="27">
        <v>772</v>
      </c>
      <c r="E12" s="27">
        <v>823</v>
      </c>
    </row>
    <row r="13" spans="1:5" ht="18.75">
      <c r="A13" s="5" t="s">
        <v>17</v>
      </c>
      <c r="B13" s="9" t="s">
        <v>13</v>
      </c>
      <c r="C13" s="10" t="s">
        <v>7</v>
      </c>
      <c r="D13" s="27">
        <v>3022</v>
      </c>
      <c r="E13" s="27">
        <v>3037</v>
      </c>
    </row>
    <row r="14" spans="1:5" ht="47.25">
      <c r="A14" s="5" t="s">
        <v>18</v>
      </c>
      <c r="B14" s="6" t="s">
        <v>19</v>
      </c>
      <c r="C14" s="4" t="s">
        <v>20</v>
      </c>
      <c r="D14" s="29">
        <f>D7/D19*100</f>
        <v>86.93168837103039</v>
      </c>
      <c r="E14" s="29">
        <f>E7/E19*100</f>
        <v>78.490259740259745</v>
      </c>
    </row>
    <row r="15" spans="1:5" ht="18.75">
      <c r="A15" s="5" t="s">
        <v>21</v>
      </c>
      <c r="B15" s="11" t="s">
        <v>22</v>
      </c>
      <c r="C15" s="10" t="s">
        <v>20</v>
      </c>
      <c r="D15" s="30">
        <f>D8/D19*100</f>
        <v>0.25131368517249258</v>
      </c>
      <c r="E15" s="30">
        <f>E8/E19*100</f>
        <v>0.16233766233766234</v>
      </c>
    </row>
    <row r="16" spans="1:5" ht="18.75">
      <c r="A16" s="5" t="s">
        <v>23</v>
      </c>
      <c r="B16" s="11" t="s">
        <v>24</v>
      </c>
      <c r="C16" s="10" t="s">
        <v>20</v>
      </c>
      <c r="D16" s="30">
        <f>D11/D19*100</f>
        <v>86.680374685857899</v>
      </c>
      <c r="E16" s="30">
        <f>E11/E19*100</f>
        <v>78.327922077922068</v>
      </c>
    </row>
    <row r="17" spans="1:5" ht="47.25">
      <c r="A17" s="5" t="s">
        <v>25</v>
      </c>
      <c r="B17" s="6" t="s">
        <v>26</v>
      </c>
      <c r="C17" s="4" t="s">
        <v>7</v>
      </c>
      <c r="D17" s="29">
        <f>D7/D36*10000</f>
        <v>353.39463174514725</v>
      </c>
      <c r="E17" s="29">
        <f>E7/E36*10000</f>
        <v>358.68617741426954</v>
      </c>
    </row>
    <row r="18" spans="1:5" ht="47.25">
      <c r="A18" s="5" t="s">
        <v>27</v>
      </c>
      <c r="B18" s="6" t="s">
        <v>28</v>
      </c>
      <c r="C18" s="4" t="s">
        <v>7</v>
      </c>
      <c r="D18" s="29">
        <f>D7/D36*1000</f>
        <v>35.339463174514727</v>
      </c>
      <c r="E18" s="29">
        <f>E7/E36*1000</f>
        <v>35.868617741426952</v>
      </c>
    </row>
    <row r="19" spans="1:5" ht="31.5">
      <c r="A19" s="5" t="s">
        <v>29</v>
      </c>
      <c r="B19" s="6" t="s">
        <v>30</v>
      </c>
      <c r="C19" s="4" t="s">
        <v>7</v>
      </c>
      <c r="D19" s="27">
        <v>4377</v>
      </c>
      <c r="E19" s="27">
        <v>4928</v>
      </c>
    </row>
    <row r="20" spans="1:5" ht="31.5">
      <c r="A20" s="5" t="s">
        <v>31</v>
      </c>
      <c r="B20" s="12" t="s">
        <v>32</v>
      </c>
      <c r="C20" s="4" t="s">
        <v>33</v>
      </c>
      <c r="D20" s="25">
        <f>D10+D13+D21+D24</f>
        <v>12084</v>
      </c>
      <c r="E20" s="25">
        <f>E10+E13+E21+E24</f>
        <v>10835</v>
      </c>
    </row>
    <row r="21" spans="1:5" ht="19.5">
      <c r="A21" s="5" t="s">
        <v>34</v>
      </c>
      <c r="B21" s="7" t="s">
        <v>9</v>
      </c>
      <c r="C21" s="8" t="s">
        <v>33</v>
      </c>
      <c r="D21" s="28">
        <f>D22+D23</f>
        <v>1068</v>
      </c>
      <c r="E21" s="28">
        <f>E22+E23</f>
        <v>581</v>
      </c>
    </row>
    <row r="22" spans="1:5" ht="18.75">
      <c r="A22" s="5" t="s">
        <v>35</v>
      </c>
      <c r="B22" s="9" t="s">
        <v>11</v>
      </c>
      <c r="C22" s="10" t="s">
        <v>33</v>
      </c>
      <c r="D22" s="27">
        <v>1009</v>
      </c>
      <c r="E22" s="27">
        <v>506</v>
      </c>
    </row>
    <row r="23" spans="1:5" ht="18.75">
      <c r="A23" s="5" t="s">
        <v>36</v>
      </c>
      <c r="B23" s="9" t="s">
        <v>13</v>
      </c>
      <c r="C23" s="10" t="s">
        <v>33</v>
      </c>
      <c r="D23" s="27">
        <v>59</v>
      </c>
      <c r="E23" s="27">
        <v>75</v>
      </c>
    </row>
    <row r="24" spans="1:5" ht="17.45" customHeight="1">
      <c r="A24" s="5" t="s">
        <v>37</v>
      </c>
      <c r="B24" s="7" t="s">
        <v>15</v>
      </c>
      <c r="C24" s="8" t="s">
        <v>33</v>
      </c>
      <c r="D24" s="28">
        <f>D25+D26</f>
        <v>7993</v>
      </c>
      <c r="E24" s="28">
        <f>E25+E26</f>
        <v>7216</v>
      </c>
    </row>
    <row r="25" spans="1:5" ht="18.75">
      <c r="A25" s="5" t="s">
        <v>38</v>
      </c>
      <c r="B25" s="9" t="s">
        <v>11</v>
      </c>
      <c r="C25" s="10" t="s">
        <v>33</v>
      </c>
      <c r="D25" s="27">
        <v>5603</v>
      </c>
      <c r="E25" s="27">
        <v>4826</v>
      </c>
    </row>
    <row r="26" spans="1:5" ht="18.75">
      <c r="A26" s="5" t="s">
        <v>39</v>
      </c>
      <c r="B26" s="9" t="s">
        <v>13</v>
      </c>
      <c r="C26" s="10" t="s">
        <v>33</v>
      </c>
      <c r="D26" s="27">
        <v>2390</v>
      </c>
      <c r="E26" s="27">
        <v>2390</v>
      </c>
    </row>
    <row r="27" spans="1:5" ht="47.25">
      <c r="A27" s="5" t="s">
        <v>40</v>
      </c>
      <c r="B27" s="6" t="s">
        <v>41</v>
      </c>
      <c r="C27" s="4" t="s">
        <v>20</v>
      </c>
      <c r="D27" s="29">
        <f>D20/D30*100</f>
        <v>28.84216053655393</v>
      </c>
      <c r="E27" s="29">
        <f>E20/E30*100</f>
        <v>26.05694771776249</v>
      </c>
    </row>
    <row r="28" spans="1:5" ht="31.5">
      <c r="A28" s="5" t="s">
        <v>42</v>
      </c>
      <c r="B28" s="11" t="s">
        <v>43</v>
      </c>
      <c r="C28" s="10" t="s">
        <v>20</v>
      </c>
      <c r="D28" s="30">
        <f>(D21+D10)/D30*100</f>
        <v>2.5514953337947825</v>
      </c>
      <c r="E28" s="30">
        <f>(E21+E10)/E30*100</f>
        <v>1.3996440767639844</v>
      </c>
    </row>
    <row r="29" spans="1:5" ht="31.5">
      <c r="A29" s="5" t="s">
        <v>44</v>
      </c>
      <c r="B29" s="11" t="s">
        <v>45</v>
      </c>
      <c r="C29" s="10" t="s">
        <v>20</v>
      </c>
      <c r="D29" s="30">
        <f>(D13+D24)/D30*100</f>
        <v>26.290665202759143</v>
      </c>
      <c r="E29" s="30">
        <f>(E13+E24)/E30*100</f>
        <v>24.65730364099851</v>
      </c>
    </row>
    <row r="30" spans="1:5" ht="31.5">
      <c r="A30" s="5" t="s">
        <v>46</v>
      </c>
      <c r="B30" s="13" t="s">
        <v>47</v>
      </c>
      <c r="C30" s="4" t="s">
        <v>33</v>
      </c>
      <c r="D30" s="27">
        <v>41897</v>
      </c>
      <c r="E30" s="27">
        <v>41582</v>
      </c>
    </row>
    <row r="31" spans="1:5" ht="63">
      <c r="A31" s="5" t="s">
        <v>48</v>
      </c>
      <c r="B31" s="13" t="s">
        <v>49</v>
      </c>
      <c r="C31" s="4" t="s">
        <v>20</v>
      </c>
      <c r="D31" s="31">
        <f>(D33+D34)/D35*100</f>
        <v>33.056694330566941</v>
      </c>
      <c r="E31" s="31">
        <f>(E33+E34)/E35*100</f>
        <v>26.444477508307294</v>
      </c>
    </row>
    <row r="32" spans="1:5" ht="63">
      <c r="A32" s="5" t="s">
        <v>50</v>
      </c>
      <c r="B32" s="13" t="s">
        <v>51</v>
      </c>
      <c r="C32" s="4" t="s">
        <v>20</v>
      </c>
      <c r="D32" s="31">
        <f>D34/D35*100</f>
        <v>28.012198780121988</v>
      </c>
      <c r="E32" s="31">
        <f>E34/E35*100</f>
        <v>23.934930317909043</v>
      </c>
    </row>
    <row r="33" spans="1:5" ht="31.5">
      <c r="A33" s="5" t="s">
        <v>52</v>
      </c>
      <c r="B33" s="13" t="s">
        <v>53</v>
      </c>
      <c r="C33" s="10" t="s">
        <v>33</v>
      </c>
      <c r="D33" s="27">
        <v>1009</v>
      </c>
      <c r="E33" s="27">
        <v>506</v>
      </c>
    </row>
    <row r="34" spans="1:5" ht="31.5">
      <c r="A34" s="5" t="s">
        <v>54</v>
      </c>
      <c r="B34" s="13" t="s">
        <v>55</v>
      </c>
      <c r="C34" s="10" t="s">
        <v>33</v>
      </c>
      <c r="D34" s="27">
        <v>5603</v>
      </c>
      <c r="E34" s="27">
        <v>4826</v>
      </c>
    </row>
    <row r="35" spans="1:5" ht="31.5">
      <c r="A35" s="5" t="s">
        <v>56</v>
      </c>
      <c r="B35" s="13" t="s">
        <v>57</v>
      </c>
      <c r="C35" s="10" t="s">
        <v>33</v>
      </c>
      <c r="D35" s="27">
        <v>20002</v>
      </c>
      <c r="E35" s="27">
        <v>20163</v>
      </c>
    </row>
    <row r="36" spans="1:5" ht="31.5">
      <c r="A36" s="5" t="s">
        <v>58</v>
      </c>
      <c r="B36" s="13" t="s">
        <v>59</v>
      </c>
      <c r="C36" s="4" t="s">
        <v>33</v>
      </c>
      <c r="D36" s="27">
        <v>107670</v>
      </c>
      <c r="E36" s="27">
        <v>107838</v>
      </c>
    </row>
    <row r="37" spans="1:5" ht="18.75">
      <c r="A37" s="5" t="s">
        <v>60</v>
      </c>
      <c r="B37" s="6" t="s">
        <v>61</v>
      </c>
      <c r="C37" s="4" t="s">
        <v>62</v>
      </c>
      <c r="D37" s="31">
        <f>D38+D41</f>
        <v>21796.799999999996</v>
      </c>
      <c r="E37" s="31">
        <f>E38+E41</f>
        <v>20905.5</v>
      </c>
    </row>
    <row r="38" spans="1:5" ht="19.5">
      <c r="A38" s="5" t="s">
        <v>63</v>
      </c>
      <c r="B38" s="7" t="s">
        <v>9</v>
      </c>
      <c r="C38" s="8" t="s">
        <v>62</v>
      </c>
      <c r="D38" s="32">
        <f>D39+D40</f>
        <v>5113.6000000000004</v>
      </c>
      <c r="E38" s="32">
        <f>E39+E40</f>
        <v>4653</v>
      </c>
    </row>
    <row r="39" spans="1:5" ht="18.75">
      <c r="A39" s="5" t="s">
        <v>64</v>
      </c>
      <c r="B39" s="9" t="s">
        <v>11</v>
      </c>
      <c r="C39" s="10" t="s">
        <v>62</v>
      </c>
      <c r="D39" s="33">
        <v>3733.8</v>
      </c>
      <c r="E39" s="33">
        <v>3581.1</v>
      </c>
    </row>
    <row r="40" spans="1:5" ht="18.75">
      <c r="A40" s="5" t="s">
        <v>65</v>
      </c>
      <c r="B40" s="9" t="s">
        <v>13</v>
      </c>
      <c r="C40" s="10" t="s">
        <v>62</v>
      </c>
      <c r="D40" s="34">
        <v>1379.8</v>
      </c>
      <c r="E40" s="34">
        <v>1071.9000000000001</v>
      </c>
    </row>
    <row r="41" spans="1:5" ht="19.5">
      <c r="A41" s="5" t="s">
        <v>66</v>
      </c>
      <c r="B41" s="7" t="s">
        <v>15</v>
      </c>
      <c r="C41" s="8" t="s">
        <v>62</v>
      </c>
      <c r="D41" s="32">
        <f>D42+D43</f>
        <v>16683.199999999997</v>
      </c>
      <c r="E41" s="32">
        <f>E42+E43</f>
        <v>16252.5</v>
      </c>
    </row>
    <row r="42" spans="1:5" ht="18.75">
      <c r="A42" s="5" t="s">
        <v>67</v>
      </c>
      <c r="B42" s="9" t="s">
        <v>11</v>
      </c>
      <c r="C42" s="10" t="s">
        <v>62</v>
      </c>
      <c r="D42" s="35">
        <v>11815.3</v>
      </c>
      <c r="E42" s="35">
        <v>11332.2</v>
      </c>
    </row>
    <row r="43" spans="1:5" ht="18.75">
      <c r="A43" s="5" t="s">
        <v>68</v>
      </c>
      <c r="B43" s="9" t="s">
        <v>13</v>
      </c>
      <c r="C43" s="10" t="s">
        <v>62</v>
      </c>
      <c r="D43" s="35">
        <v>4867.8999999999996</v>
      </c>
      <c r="E43" s="35">
        <v>4920.3</v>
      </c>
    </row>
    <row r="44" spans="1:5" ht="31.5">
      <c r="A44" s="5" t="s">
        <v>69</v>
      </c>
      <c r="B44" s="14" t="s">
        <v>70</v>
      </c>
      <c r="C44" s="15" t="s">
        <v>71</v>
      </c>
      <c r="D44" s="36">
        <v>1629315734.9400001</v>
      </c>
      <c r="E44" s="37">
        <v>1469043885.5699999</v>
      </c>
    </row>
    <row r="45" spans="1:5" ht="63">
      <c r="A45" s="5" t="s">
        <v>72</v>
      </c>
      <c r="B45" s="16" t="s">
        <v>73</v>
      </c>
      <c r="C45" s="15" t="s">
        <v>71</v>
      </c>
      <c r="D45" s="31">
        <f>D46+D47</f>
        <v>263550</v>
      </c>
      <c r="E45" s="25">
        <f>E46+E47</f>
        <v>168750</v>
      </c>
    </row>
    <row r="46" spans="1:5" ht="47.25">
      <c r="A46" s="5" t="s">
        <v>74</v>
      </c>
      <c r="B46" s="17" t="s">
        <v>75</v>
      </c>
      <c r="C46" s="15" t="s">
        <v>71</v>
      </c>
      <c r="D46" s="35">
        <v>263550</v>
      </c>
      <c r="E46" s="27">
        <v>168750</v>
      </c>
    </row>
    <row r="47" spans="1:5" ht="31.5">
      <c r="A47" s="5" t="s">
        <v>76</v>
      </c>
      <c r="B47" s="17" t="s">
        <v>77</v>
      </c>
      <c r="C47" s="15" t="s">
        <v>71</v>
      </c>
      <c r="D47" s="34">
        <v>0</v>
      </c>
      <c r="E47" s="27">
        <v>0</v>
      </c>
    </row>
    <row r="48" spans="1:5" ht="26.25" customHeight="1">
      <c r="B48" s="18"/>
      <c r="C48" s="19"/>
      <c r="D48" s="19"/>
      <c r="E48" s="19"/>
    </row>
    <row r="49" spans="2:5">
      <c r="B49" s="20"/>
      <c r="C49" s="19"/>
      <c r="D49" s="19"/>
      <c r="E49" s="19"/>
    </row>
    <row r="50" spans="2:5" ht="15.75">
      <c r="B50" s="21"/>
      <c r="C50" s="21"/>
      <c r="D50" s="21"/>
      <c r="E50" s="21"/>
    </row>
    <row r="51" spans="2:5" ht="17.25" customHeight="1">
      <c r="B51" s="38"/>
      <c r="C51" s="38"/>
      <c r="D51" s="38"/>
      <c r="E51" s="38"/>
    </row>
    <row r="52" spans="2:5" ht="15.75">
      <c r="B52" s="22"/>
      <c r="C52" s="23"/>
      <c r="D52" s="23"/>
      <c r="E52" s="23"/>
    </row>
  </sheetData>
  <mergeCells count="4">
    <mergeCell ref="B51:E51"/>
    <mergeCell ref="B3:E3"/>
    <mergeCell ref="B4:E4"/>
    <mergeCell ref="B5:E5"/>
  </mergeCells>
  <conditionalFormatting sqref="D9">
    <cfRule type="cellIs" dxfId="63" priority="2" operator="equal">
      <formula>'Приложение 2'!J9</formula>
    </cfRule>
    <cfRule type="cellIs" dxfId="62" priority="3" operator="notBetween">
      <formula>'Приложение 2'!J9-0.15</formula>
      <formula>'Приложение 2'!J9+0.15</formula>
    </cfRule>
  </conditionalFormatting>
  <conditionalFormatting sqref="E9">
    <cfRule type="cellIs" dxfId="61" priority="4" operator="equal">
      <formula>'Приложение 2'!K9</formula>
    </cfRule>
    <cfRule type="cellIs" dxfId="60" priority="5" operator="notBetween">
      <formula>'Приложение 2'!K9-0.15</formula>
      <formula>'Приложение 2'!K9+0.15</formula>
    </cfRule>
  </conditionalFormatting>
  <conditionalFormatting sqref="D10">
    <cfRule type="cellIs" dxfId="59" priority="6" operator="equal">
      <formula>'Приложение 2'!J10</formula>
    </cfRule>
    <cfRule type="cellIs" dxfId="58" priority="7" operator="notBetween">
      <formula>'Приложение 2'!J10-0.15</formula>
      <formula>'Приложение 2'!J10+0.15</formula>
    </cfRule>
  </conditionalFormatting>
  <conditionalFormatting sqref="E10">
    <cfRule type="cellIs" dxfId="57" priority="8" operator="equal">
      <formula>'Приложение 2'!K10</formula>
    </cfRule>
    <cfRule type="cellIs" dxfId="56" priority="9" operator="notBetween">
      <formula>'Приложение 2'!K10-0.15</formula>
      <formula>'Приложение 2'!K10+0.15</formula>
    </cfRule>
  </conditionalFormatting>
  <conditionalFormatting sqref="D19">
    <cfRule type="cellIs" dxfId="55" priority="10" operator="equal">
      <formula>'Приложение 2'!J19</formula>
    </cfRule>
    <cfRule type="cellIs" dxfId="54" priority="11" operator="notBetween">
      <formula>'Приложение 2'!J19-0.15</formula>
      <formula>'Приложение 2'!J19+0.15</formula>
    </cfRule>
  </conditionalFormatting>
  <conditionalFormatting sqref="E19">
    <cfRule type="cellIs" dxfId="53" priority="12" operator="equal">
      <formula>'Приложение 2'!K19</formula>
    </cfRule>
    <cfRule type="cellIs" dxfId="52" priority="13" operator="notBetween">
      <formula>'Приложение 2'!K19-0.15</formula>
      <formula>'Приложение 2'!K19+0.15</formula>
    </cfRule>
  </conditionalFormatting>
  <conditionalFormatting sqref="D22">
    <cfRule type="cellIs" dxfId="51" priority="14" operator="equal">
      <formula>'Приложение 2'!J22</formula>
    </cfRule>
    <cfRule type="cellIs" dxfId="50" priority="15" operator="notBetween">
      <formula>'Приложение 2'!J22-0.15</formula>
      <formula>'Приложение 2'!J22+0.15</formula>
    </cfRule>
  </conditionalFormatting>
  <conditionalFormatting sqref="E22">
    <cfRule type="cellIs" dxfId="49" priority="16" operator="equal">
      <formula>'Приложение 2'!K22</formula>
    </cfRule>
    <cfRule type="cellIs" dxfId="48" priority="17" operator="notBetween">
      <formula>'Приложение 2'!K22-0.15</formula>
      <formula>'Приложение 2'!K22+0.15</formula>
    </cfRule>
  </conditionalFormatting>
  <conditionalFormatting sqref="D23">
    <cfRule type="cellIs" dxfId="47" priority="18" operator="equal">
      <formula>'Приложение 2'!J23</formula>
    </cfRule>
    <cfRule type="cellIs" dxfId="46" priority="19" operator="notBetween">
      <formula>'Приложение 2'!J23-0.15</formula>
      <formula>'Приложение 2'!J23+0.15</formula>
    </cfRule>
  </conditionalFormatting>
  <conditionalFormatting sqref="E23">
    <cfRule type="cellIs" dxfId="45" priority="20" operator="equal">
      <formula>'Приложение 2'!K23</formula>
    </cfRule>
    <cfRule type="cellIs" dxfId="44" priority="21" operator="notBetween">
      <formula>'Приложение 2'!K23-0.15</formula>
      <formula>'Приложение 2'!K23+0.15</formula>
    </cfRule>
  </conditionalFormatting>
  <conditionalFormatting sqref="D12">
    <cfRule type="cellIs" dxfId="43" priority="22" operator="equal">
      <formula>'Приложение 2'!J12</formula>
    </cfRule>
    <cfRule type="cellIs" dxfId="42" priority="23" operator="notBetween">
      <formula>'Приложение 2'!J12 -0.15</formula>
      <formula>'Приложение 2'!J12+0.15</formula>
    </cfRule>
  </conditionalFormatting>
  <conditionalFormatting sqref="D13">
    <cfRule type="cellIs" dxfId="41" priority="24" operator="equal">
      <formula>'Приложение 2'!J13</formula>
    </cfRule>
    <cfRule type="cellIs" dxfId="40" priority="25" operator="notBetween">
      <formula>'Приложение 2'!J13-0.15</formula>
      <formula>'Приложение 2'!J13+0.15</formula>
    </cfRule>
  </conditionalFormatting>
  <conditionalFormatting sqref="D25">
    <cfRule type="cellIs" dxfId="39" priority="26" operator="equal">
      <formula>'Приложение 2'!J25</formula>
    </cfRule>
    <cfRule type="cellIs" dxfId="38" priority="27" operator="notBetween">
      <formula>'Приложение 2'!J25-0.15</formula>
      <formula>'Приложение 2'!J25+0.15</formula>
    </cfRule>
  </conditionalFormatting>
  <conditionalFormatting sqref="E12">
    <cfRule type="cellIs" dxfId="37" priority="28" operator="equal">
      <formula>'Приложение 2'!K12</formula>
    </cfRule>
    <cfRule type="cellIs" dxfId="36" priority="29" operator="notBetween">
      <formula>'Приложение 2'!K12-0.15</formula>
      <formula>'Приложение 2'!K12+0.15</formula>
    </cfRule>
  </conditionalFormatting>
  <conditionalFormatting sqref="E13">
    <cfRule type="cellIs" dxfId="35" priority="30" operator="equal">
      <formula>'Приложение 2'!K13</formula>
    </cfRule>
    <cfRule type="cellIs" dxfId="34" priority="31" operator="notBetween">
      <formula>'Приложение 2'!K13-0.15</formula>
      <formula>'Приложение 2'!K13+0.15</formula>
    </cfRule>
  </conditionalFormatting>
  <conditionalFormatting sqref="E25">
    <cfRule type="cellIs" dxfId="33" priority="32" operator="equal">
      <formula>'Приложение 2'!K25</formula>
    </cfRule>
    <cfRule type="cellIs" dxfId="32" priority="33" operator="notBetween">
      <formula>'Приложение 2'!K25-0.15</formula>
      <formula>'Приложение 2'!K25+0.15</formula>
    </cfRule>
  </conditionalFormatting>
  <conditionalFormatting sqref="E26">
    <cfRule type="cellIs" dxfId="31" priority="34" operator="equal">
      <formula>'Приложение 2'!K26</formula>
    </cfRule>
    <cfRule type="cellIs" dxfId="30" priority="35" operator="notBetween">
      <formula>'Приложение 2'!K26-0.15</formula>
      <formula>'Приложение 2'!K26+0.15</formula>
    </cfRule>
  </conditionalFormatting>
  <conditionalFormatting sqref="D26">
    <cfRule type="cellIs" dxfId="29" priority="38" operator="equal">
      <formula>'Приложение 2'!J26</formula>
    </cfRule>
    <cfRule type="cellIs" dxfId="28" priority="39" operator="notBetween">
      <formula>'Приложение 2'!J26-0.15</formula>
      <formula>'Приложение 2'!J26+0.15</formula>
    </cfRule>
  </conditionalFormatting>
  <conditionalFormatting sqref="D30">
    <cfRule type="cellIs" dxfId="27" priority="40" operator="equal">
      <formula>'Приложение 2'!J30</formula>
    </cfRule>
    <cfRule type="cellIs" dxfId="26" priority="41" operator="notBetween">
      <formula>'Приложение 2'!J30-0.15</formula>
      <formula>'Приложение 2'!J30+0.15</formula>
    </cfRule>
  </conditionalFormatting>
  <conditionalFormatting sqref="D33">
    <cfRule type="cellIs" dxfId="25" priority="42" operator="equal">
      <formula>'Приложение 2'!J33</formula>
    </cfRule>
    <cfRule type="cellIs" dxfId="24" priority="43" operator="notBetween">
      <formula>'Приложение 2'!J33-0.15</formula>
      <formula>'Приложение 2'!J33+0.15</formula>
    </cfRule>
  </conditionalFormatting>
  <conditionalFormatting sqref="D34">
    <cfRule type="cellIs" dxfId="23" priority="44" operator="equal">
      <formula>'Приложение 2'!J34</formula>
    </cfRule>
    <cfRule type="cellIs" dxfId="22" priority="45" operator="notBetween">
      <formula>'Приложение 2'!J34-0.15</formula>
      <formula>'Приложение 2'!J34+0.15</formula>
    </cfRule>
  </conditionalFormatting>
  <conditionalFormatting sqref="D35">
    <cfRule type="cellIs" dxfId="21" priority="46" operator="equal">
      <formula>'Приложение 2'!J35</formula>
    </cfRule>
    <cfRule type="cellIs" dxfId="20" priority="47" operator="notBetween">
      <formula>'Приложение 2'!J35-0.15</formula>
      <formula>'Приложение 2'!J35+0.15</formula>
    </cfRule>
  </conditionalFormatting>
  <conditionalFormatting sqref="D36">
    <cfRule type="cellIs" dxfId="19" priority="48" operator="equal">
      <formula>'Приложение 2'!J36</formula>
    </cfRule>
    <cfRule type="cellIs" dxfId="18" priority="49" operator="notBetween">
      <formula>'Приложение 2'!J36-0.15</formula>
      <formula>'Приложение 2'!J36+0.15</formula>
    </cfRule>
  </conditionalFormatting>
  <conditionalFormatting sqref="D42">
    <cfRule type="cellIs" dxfId="17" priority="50" operator="equal">
      <formula>'Приложение 2'!J42</formula>
    </cfRule>
    <cfRule type="cellIs" dxfId="16" priority="51" operator="notBetween">
      <formula>'Приложение 2'!J42-0.15</formula>
      <formula>'Приложение 2'!J42+0.15</formula>
    </cfRule>
  </conditionalFormatting>
  <conditionalFormatting sqref="D43">
    <cfRule type="cellIs" dxfId="15" priority="52" operator="equal">
      <formula>'Приложение 2'!J43</formula>
    </cfRule>
    <cfRule type="cellIs" dxfId="14" priority="53" operator="notBetween">
      <formula>'Приложение 2'!J43-0.15</formula>
      <formula>'Приложение 2'!J43+0.15</formula>
    </cfRule>
  </conditionalFormatting>
  <conditionalFormatting sqref="E30">
    <cfRule type="cellIs" dxfId="13" priority="62" operator="equal">
      <formula>'Приложение 2'!K30</formula>
    </cfRule>
    <cfRule type="cellIs" dxfId="12" priority="63" operator="notBetween">
      <formula>'Приложение 2'!K30-0.15</formula>
      <formula>'Приложение 2'!K30+0.15</formula>
    </cfRule>
  </conditionalFormatting>
  <conditionalFormatting sqref="E33">
    <cfRule type="cellIs" dxfId="11" priority="64" operator="equal">
      <formula>'Приложение 2'!K33</formula>
    </cfRule>
    <cfRule type="cellIs" dxfId="10" priority="65" operator="notBetween">
      <formula>'Приложение 2'!K33-0.15</formula>
      <formula>'Приложение 2'!K33+0.15</formula>
    </cfRule>
  </conditionalFormatting>
  <conditionalFormatting sqref="E34">
    <cfRule type="cellIs" dxfId="9" priority="66" operator="equal">
      <formula>'Приложение 2'!K34</formula>
    </cfRule>
    <cfRule type="cellIs" dxfId="8" priority="67" operator="notBetween">
      <formula>'Приложение 2'!K34-0.15</formula>
      <formula>'Приложение 2'!K34+0.15</formula>
    </cfRule>
  </conditionalFormatting>
  <conditionalFormatting sqref="E35">
    <cfRule type="cellIs" dxfId="7" priority="68" operator="equal">
      <formula>'Приложение 2'!K35</formula>
    </cfRule>
    <cfRule type="cellIs" dxfId="6" priority="69" operator="notBetween">
      <formula>'Приложение 2'!K35-0.15</formula>
      <formula>'Приложение 2'!K35+0.15</formula>
    </cfRule>
  </conditionalFormatting>
  <conditionalFormatting sqref="E36">
    <cfRule type="cellIs" dxfId="5" priority="70" operator="equal">
      <formula>'Приложение 2'!K36</formula>
    </cfRule>
    <cfRule type="cellIs" dxfId="4" priority="71" operator="notBetween">
      <formula>'Приложение 2'!K36-0.15</formula>
      <formula>'Приложение 2'!K36+0.15</formula>
    </cfRule>
  </conditionalFormatting>
  <conditionalFormatting sqref="E42">
    <cfRule type="cellIs" dxfId="3" priority="72" operator="equal">
      <formula>'Приложение 2'!K42</formula>
    </cfRule>
    <cfRule type="cellIs" dxfId="2" priority="73" operator="notBetween">
      <formula>'Приложение 2'!K42-0.15</formula>
      <formula>'Приложение 2'!K42+0.15</formula>
    </cfRule>
  </conditionalFormatting>
  <conditionalFormatting sqref="E43">
    <cfRule type="cellIs" dxfId="1" priority="74" operator="equal">
      <formula>'Приложение 2'!K43</formula>
    </cfRule>
    <cfRule type="cellIs" dxfId="0" priority="75" operator="notBetween">
      <formula>'Приложение 2'!K43-0.15</formula>
      <formula>'Приложение 2'!K43+0.15</formula>
    </cfRule>
  </conditionalFormatting>
  <pageMargins left="0.78740157480314965" right="0.78740157480314965" top="1.0629921259842521" bottom="1.0629921259842521" header="0.78740157480314965" footer="0.78740157480314965"/>
  <pageSetup paperSize="9" scale="80" firstPageNumber="0" orientation="landscape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254</cp:revision>
  <cp:lastPrinted>2021-10-25T06:48:51Z</cp:lastPrinted>
  <dcterms:created xsi:type="dcterms:W3CDTF">2017-01-20T15:44:22Z</dcterms:created>
  <dcterms:modified xsi:type="dcterms:W3CDTF">2021-11-10T12:49:59Z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